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2F12D5A-4CD1-435D-B8B9-B518C316A5AA}" xr6:coauthVersionLast="47" xr6:coauthVersionMax="47" xr10:uidLastSave="{00000000-0000-0000-0000-000000000000}"/>
  <bookViews>
    <workbookView xWindow="-120" yWindow="-120" windowWidth="29040" windowHeight="15840" xr2:uid="{C77E4D7E-FBCE-4F4A-BA6D-C65CB9AE64C4}"/>
  </bookViews>
  <sheets>
    <sheet name="データセット開設申込書" sheetId="6" r:id="rId1"/>
    <sheet name="研究チーム" sheetId="8" state="hidden" r:id="rId2"/>
    <sheet name="開設リストデータセット" sheetId="5" state="hidden" r:id="rId3"/>
    <sheet name="メンバー" sheetId="9" state="hidden" r:id="rId4"/>
    <sheet name="㊙" sheetId="7" state="hidden" r:id="rId5"/>
    <sheet name="装置検索" sheetId="4" state="hidden" r:id="rId6"/>
  </sheets>
  <definedNames>
    <definedName name="FY2023改定版_大項目">#REF!</definedName>
    <definedName name="_xlnm.Print_Area" localSheetId="0">データセット開設申込書!$A$1:$F$86</definedName>
    <definedName name="_xlnm.Print_Titles" localSheetId="5">装置検索!$1:$3</definedName>
    <definedName name="クロマトグラフ">#REF!</definedName>
    <definedName name="その他加工装置">#REF!</definedName>
    <definedName name="デバイス特性">#REF!</definedName>
    <definedName name="バイオ装置">#REF!</definedName>
    <definedName name="リソグラフィ">#REF!</definedName>
    <definedName name="回折・散乱">#REF!</definedName>
    <definedName name="機械特性">#REF!</definedName>
    <definedName name="光学顕微鏡">#REF!</definedName>
    <definedName name="合成設備">#REF!</definedName>
    <definedName name="磁気共鳴">#REF!</definedName>
    <definedName name="磁気特性">#REF!</definedName>
    <definedName name="質量分析">#REF!</definedName>
    <definedName name="状態分析_各種分光法を含む_元素分析・振動モード・電子状態">#REF!</definedName>
    <definedName name="成形装置">#REF!</definedName>
    <definedName name="成膜装置">#REF!</definedName>
    <definedName name="組立・パッケージング">#REF!</definedName>
    <definedName name="走査型顕微鏡">#REF!</definedName>
    <definedName name="電気化学">#REF!</definedName>
    <definedName name="透過電子顕微鏡">#REF!</definedName>
    <definedName name="熱処理・ドーピング">#REF!</definedName>
    <definedName name="熱分析装置">#REF!</definedName>
    <definedName name="微小加工装置">#REF!</definedName>
    <definedName name="表面処理・洗浄">#REF!</definedName>
    <definedName name="表面分析_深さ方向元素分析を含む">#REF!</definedName>
    <definedName name="膜加工・エッチング">#REF!</definedName>
    <definedName name="膜厚・粒度測定">#REF!</definedName>
    <definedName name="理論計算・シミュレーション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5" i="6" l="1"/>
  <c r="C97" i="6"/>
  <c r="C79" i="6"/>
  <c r="C118" i="6"/>
  <c r="C117" i="6"/>
  <c r="C116" i="6"/>
  <c r="C100" i="6"/>
  <c r="C99" i="6"/>
  <c r="C98" i="6"/>
  <c r="C121" i="6"/>
  <c r="C119" i="6"/>
  <c r="C114" i="6"/>
  <c r="C113" i="6"/>
  <c r="C112" i="6"/>
  <c r="C110" i="6"/>
  <c r="C109" i="6"/>
  <c r="C108" i="6"/>
  <c r="C107" i="6"/>
  <c r="C103" i="6"/>
  <c r="C101" i="6"/>
  <c r="C96" i="6"/>
  <c r="C95" i="6"/>
  <c r="C94" i="6"/>
  <c r="C92" i="6"/>
  <c r="C91" i="6"/>
  <c r="C90" i="6"/>
  <c r="C89" i="6"/>
  <c r="C85" i="6" l="1"/>
  <c r="A12" i="9"/>
  <c r="A11" i="9"/>
  <c r="A10" i="9"/>
  <c r="A9" i="9"/>
  <c r="A8" i="9"/>
  <c r="A7" i="9"/>
  <c r="A6" i="9"/>
  <c r="A5" i="9"/>
  <c r="E9" i="9"/>
  <c r="E8" i="9"/>
  <c r="E7" i="9"/>
  <c r="E6" i="9"/>
  <c r="E5" i="9"/>
  <c r="E4" i="9"/>
  <c r="D9" i="9"/>
  <c r="D8" i="9"/>
  <c r="D7" i="9"/>
  <c r="D6" i="9"/>
  <c r="D5" i="9"/>
  <c r="D4" i="9"/>
  <c r="B12" i="9"/>
  <c r="C12" i="9"/>
  <c r="C11" i="9"/>
  <c r="C10" i="9"/>
  <c r="C9" i="9"/>
  <c r="C8" i="9"/>
  <c r="C7" i="9"/>
  <c r="C6" i="9"/>
  <c r="C5" i="9"/>
  <c r="C4" i="9"/>
  <c r="B11" i="9"/>
  <c r="B10" i="9"/>
  <c r="B9" i="9"/>
  <c r="B8" i="9"/>
  <c r="B7" i="9"/>
  <c r="B6" i="9"/>
  <c r="B5" i="9"/>
  <c r="B4" i="9"/>
  <c r="A4" i="9"/>
  <c r="A4" i="5"/>
  <c r="F4" i="5"/>
  <c r="B4" i="5"/>
  <c r="I4" i="8"/>
  <c r="H4" i="8"/>
  <c r="G4" i="8"/>
  <c r="F4" i="8"/>
  <c r="D4" i="8"/>
  <c r="C4" i="8"/>
  <c r="B4" i="8"/>
  <c r="C83" i="6" l="1"/>
  <c r="C78" i="6"/>
  <c r="C77" i="6"/>
  <c r="C76" i="6"/>
  <c r="D4" i="7"/>
  <c r="C4" i="7"/>
  <c r="C5" i="7"/>
  <c r="C6" i="7"/>
  <c r="C7" i="7"/>
  <c r="C8" i="7"/>
  <c r="C9" i="7"/>
  <c r="C10" i="7"/>
  <c r="C11" i="7"/>
  <c r="C12" i="7"/>
  <c r="D12" i="7"/>
  <c r="D11" i="7"/>
  <c r="D10" i="7"/>
  <c r="D9" i="7"/>
  <c r="D8" i="7"/>
  <c r="D7" i="7"/>
  <c r="D6" i="7"/>
  <c r="D5" i="7"/>
  <c r="C75" i="6"/>
  <c r="C74" i="6"/>
  <c r="E7" i="6"/>
  <c r="C73" i="6"/>
  <c r="C4" i="5" s="1"/>
  <c r="C72" i="6"/>
  <c r="C71" i="6"/>
  <c r="C60" i="6"/>
  <c r="D12" i="9" s="1"/>
  <c r="C54" i="6"/>
  <c r="D11" i="9" s="1"/>
  <c r="C48" i="6"/>
  <c r="D10" i="9" s="1"/>
  <c r="D4" i="5" l="1"/>
  <c r="C93" i="6"/>
  <c r="C1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</author>
  </authors>
  <commentList>
    <comment ref="E5" authorId="0" shapeId="0" xr:uid="{05EDC7A6-499E-4365-A199-02E4982801E2}">
      <text>
        <r>
          <rPr>
            <sz val="9"/>
            <color indexed="81"/>
            <rFont val="游明朝"/>
            <family val="1"/>
            <charset val="128"/>
          </rPr>
          <t>課題番号下四桁を入力してください．</t>
        </r>
      </text>
    </comment>
    <comment ref="A9" authorId="0" shapeId="0" xr:uid="{411EC297-FD06-4EA9-827C-70FE030817EF}">
      <text>
        <r>
          <rPr>
            <sz val="9"/>
            <color indexed="81"/>
            <rFont val="游明朝"/>
            <family val="1"/>
            <charset val="128"/>
          </rPr>
          <t>データを管理する際のチームです．</t>
        </r>
      </text>
    </comment>
    <comment ref="A10" authorId="0" shapeId="0" xr:uid="{61738FFA-3D85-4540-B372-32AC38811C03}">
      <text>
        <r>
          <rPr>
            <sz val="9"/>
            <color indexed="81"/>
            <rFont val="游明朝"/>
            <family val="1"/>
            <charset val="128"/>
          </rPr>
          <t>利用責任者が研究チーム管理者になります．</t>
        </r>
      </text>
    </comment>
    <comment ref="C13" authorId="0" shapeId="0" xr:uid="{DD9A73AB-58D1-4E7F-AC0C-1AF089217C75}">
      <text>
        <r>
          <rPr>
            <sz val="9"/>
            <color indexed="81"/>
            <rFont val="MS P ゴシック"/>
            <family val="3"/>
            <charset val="128"/>
          </rPr>
          <t xml:space="preserve">ご登録したメールアドレスを入力してください
</t>
        </r>
      </text>
    </comment>
    <comment ref="C14" authorId="0" shapeId="0" xr:uid="{921490AE-2792-403A-92A5-25E404B57572}">
      <text>
        <r>
          <rPr>
            <sz val="10"/>
            <color indexed="81"/>
            <rFont val="游明朝"/>
            <family val="1"/>
            <charset val="128"/>
          </rPr>
          <t>チームメンバの役割（ロール）
⚫ 研究チーム管理者（1名）
➢ 研究チームの代表責任者．研究チームが所有する全てのデータセットへの
データ登録，データ閲覧，データDL，データ削除が可能．</t>
        </r>
      </text>
    </comment>
    <comment ref="C19" authorId="0" shapeId="0" xr:uid="{EE5D6D93-2635-4A1A-8C65-2E04B14A85A9}">
      <text>
        <r>
          <rPr>
            <sz val="10"/>
            <color indexed="81"/>
            <rFont val="游明朝"/>
            <family val="1"/>
            <charset val="128"/>
          </rPr>
          <t xml:space="preserve">⚫ 研究チーム管理者代理
➢ 研究チームの代表責任者代理．研究チーム管理者と同等の権限を有する．
⚫ 研究チームメンバ
➢ 研究チームのメンバ．研究チームが所有する全てのデータセットに対して
データ登録，データ閲覧，データDLが可能．データ削除は不可．
⚫ データ登録代行者
➢ 研究チームが所有する全てのデータセットへのデータ登録を代行する者．
データ閲覧不可，データDL不可，データ削除不可．
⚫ データ閲覧者
➢ 研究チームが所有する全てのデータセットのデータ閲覧及びデータDLが可
能．データ登録不可，データ削除不可．
</t>
        </r>
      </text>
    </comment>
    <comment ref="C20" authorId="0" shapeId="0" xr:uid="{A8E2936E-A044-4B07-BD35-CFE6294F5EDF}">
      <text>
        <r>
          <rPr>
            <sz val="9"/>
            <color indexed="81"/>
            <rFont val="游明朝"/>
            <family val="1"/>
            <charset val="128"/>
          </rPr>
          <t>役割で，研究チーム管理者または管理者代理を選択の場合は，選択してください．</t>
        </r>
      </text>
    </comment>
    <comment ref="C45" authorId="0" shapeId="0" xr:uid="{E608002F-C2AA-4295-BB11-0B00018962E3}">
      <text>
        <r>
          <rPr>
            <sz val="10"/>
            <color indexed="81"/>
            <rFont val="游明朝"/>
            <family val="1"/>
            <charset val="128"/>
          </rPr>
          <t>追加する.または希望する．の場合は,装置担当者名を選択してください．</t>
        </r>
      </text>
    </comment>
    <comment ref="C46" authorId="0" shapeId="0" xr:uid="{AD6D2FC2-377C-4131-846A-F9C168337DDF}">
      <text>
        <r>
          <rPr>
            <sz val="9"/>
            <color indexed="81"/>
            <rFont val="游明朝"/>
            <family val="1"/>
            <charset val="128"/>
          </rPr>
          <t>⚫ 研究チーム管理者代理
➢ 研究チームの代表責任者代理．研究チーム管理者と同等の権限を有する．
⚫ 研究チームメンバ
➢ 研究チームのメンバ．研究チームが所有する全てのデータセットに対して
データ登録，データ閲覧，データDLが可能．データ削除は不可．
⚫ データ登録代行者
➢ 研究チームが所有する全てのデータセットへのデータ登録を代行する者．
データ登録のみ可,  閲覧不可，データDL不可，データ削除不可．
※　</t>
        </r>
        <r>
          <rPr>
            <b/>
            <sz val="9"/>
            <color indexed="81"/>
            <rFont val="游明朝"/>
            <family val="1"/>
            <charset val="128"/>
          </rPr>
          <t>RDEにアップロードされたデータセットの編集は、研究チーム管理者および研究チーム管理者代理に限られています。データ登録代行者は、これらの権限を持ちません。ARIMスタッフにデータ入力の修正等ができるようにしてほしい場合は、ARIMスタッフの役割を研究チーム管理者代理に設定してください。この設定により、ARIMスタッフがデータ入力の修正を行えるようになります。</t>
        </r>
        <r>
          <rPr>
            <sz val="9"/>
            <color indexed="81"/>
            <rFont val="游明朝"/>
            <family val="1"/>
            <charset val="128"/>
          </rPr>
          <t xml:space="preserve">
⚫ データ閲覧者
➢ 研究チームが所有する全てのデータセットのデータ閲覧及びデータDLが可
能．データ登録不可，データ削除不可．</t>
        </r>
      </text>
    </comment>
    <comment ref="C80" authorId="0" shapeId="0" xr:uid="{401D8405-AB3F-4A3C-A11F-F24E10790C51}">
      <text>
        <r>
          <rPr>
            <sz val="10"/>
            <color indexed="81"/>
            <rFont val="游明朝"/>
            <family val="1"/>
            <charset val="128"/>
          </rPr>
          <t>研究チームのメンバの中から選択．データセットに対するデータ登録，データ閲覧，データDL，データ削除が可能です．</t>
        </r>
      </text>
    </comment>
    <comment ref="C81" authorId="0" shapeId="0" xr:uid="{8A68E9BC-4D79-4413-919F-3AA983E93A9E}">
      <text>
        <r>
          <rPr>
            <sz val="10"/>
            <color indexed="81"/>
            <rFont val="游明朝"/>
            <family val="1"/>
            <charset val="128"/>
          </rPr>
          <t>日付記入欄には必ずデータセット開設申込書が申込者の手元を離れる日を記載のこと．</t>
        </r>
      </text>
    </comment>
    <comment ref="C82" authorId="0" shapeId="0" xr:uid="{A334A16D-3A63-45BC-889D-7D155855ECD7}">
      <text>
        <r>
          <rPr>
            <sz val="10"/>
            <color indexed="81"/>
            <rFont val="游明朝"/>
            <family val="1"/>
            <charset val="128"/>
          </rPr>
          <t>※エンバーゴ期間終了日
開設日から2年後の日の属する年度の年度末尾（</t>
        </r>
        <r>
          <rPr>
            <b/>
            <sz val="10"/>
            <color indexed="81"/>
            <rFont val="游明朝"/>
            <family val="1"/>
            <charset val="128"/>
          </rPr>
          <t>最長</t>
        </r>
        <r>
          <rPr>
            <sz val="10"/>
            <color indexed="81"/>
            <rFont val="游明朝"/>
            <family val="1"/>
            <charset val="128"/>
          </rPr>
          <t>）
（計算方法）
例1：
開設日：2024年2月2
開設日から2年後の日：2026年2月2日
2026年2月2日が属する年度の年度最終日：2026年3月31日
よって，エンバーゴ期間終了日は，「2026年3月31日」となります．
例2：
開設日：2024年4月2
開設日から2年後の日：2026年4月2日
2026年4月2日が属する年度の年度最終日：2027年3月31日
よって，エンバーゴ期間終了日は，「2027年3月31日」となります．</t>
        </r>
      </text>
    </comment>
    <comment ref="C84" authorId="0" shapeId="0" xr:uid="{18880819-C945-4CB3-9A2D-8750DFDDD8A2}">
      <text>
        <r>
          <rPr>
            <sz val="10"/>
            <color indexed="81"/>
            <rFont val="游明朝"/>
            <family val="1"/>
            <charset val="128"/>
          </rPr>
          <t>どのような装置を用いて，どのような試料のデータセットであるのかの記載があればよいと思います．
「文献情報」や「doi」の記載等があればよいと思います.</t>
        </r>
      </text>
    </comment>
  </commentList>
</comments>
</file>

<file path=xl/sharedStrings.xml><?xml version="1.0" encoding="utf-8"?>
<sst xmlns="http://schemas.openxmlformats.org/spreadsheetml/2006/main" count="441" uniqueCount="224">
  <si>
    <t>機関名</t>
    <rPh sb="0" eb="3">
      <t>キカンメイ</t>
    </rPh>
    <phoneticPr fontId="1"/>
  </si>
  <si>
    <t>氏名</t>
    <rPh sb="0" eb="2">
      <t>シメイ</t>
    </rPh>
    <phoneticPr fontId="1"/>
  </si>
  <si>
    <t>グループ名</t>
    <rPh sb="4" eb="5">
      <t>メイ</t>
    </rPh>
    <phoneticPr fontId="1"/>
  </si>
  <si>
    <t>課題番号</t>
    <rPh sb="0" eb="2">
      <t>カダイ</t>
    </rPh>
    <rPh sb="2" eb="4">
      <t>バンゴウ</t>
    </rPh>
    <phoneticPr fontId="1"/>
  </si>
  <si>
    <t>課題名</t>
    <rPh sb="0" eb="2">
      <t>カダイ</t>
    </rPh>
    <rPh sb="2" eb="3">
      <t>メイ</t>
    </rPh>
    <phoneticPr fontId="1"/>
  </si>
  <si>
    <t>役割１</t>
    <rPh sb="0" eb="2">
      <t>ヤクワリ</t>
    </rPh>
    <phoneticPr fontId="1"/>
  </si>
  <si>
    <t>役割２</t>
    <rPh sb="0" eb="2">
      <t>ヤクワリ</t>
    </rPh>
    <phoneticPr fontId="1"/>
  </si>
  <si>
    <t>役割３</t>
    <rPh sb="0" eb="2">
      <t>ヤクワリ</t>
    </rPh>
    <phoneticPr fontId="1"/>
  </si>
  <si>
    <t>研究チーム管理者</t>
    <rPh sb="0" eb="2">
      <t>ケンキュウ</t>
    </rPh>
    <rPh sb="5" eb="8">
      <t>カンリシャ</t>
    </rPh>
    <phoneticPr fontId="1"/>
  </si>
  <si>
    <t>マテリアル先端リサーチインフラ事業</t>
    <rPh sb="5" eb="7">
      <t>センタン</t>
    </rPh>
    <rPh sb="15" eb="17">
      <t>ジギョウ</t>
    </rPh>
    <phoneticPr fontId="1"/>
  </si>
  <si>
    <t>北陸先端科学技術大学院大学</t>
    <rPh sb="0" eb="13">
      <t>ホクリクセンタンカガクギジュツダイガクインダイガク</t>
    </rPh>
    <phoneticPr fontId="1"/>
  </si>
  <si>
    <t>JI-001</t>
  </si>
  <si>
    <t>データセット種別</t>
  </si>
  <si>
    <t>データ構造化</t>
  </si>
  <si>
    <t>データセット名</t>
  </si>
  <si>
    <t>データセット管理者</t>
  </si>
  <si>
    <t>公開範囲</t>
  </si>
  <si>
    <t>北陸先端科学技術大学院大学（JAIST）</t>
    <rPh sb="0" eb="2">
      <t>ホクリク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1"/>
  </si>
  <si>
    <t>核磁気共鳴スペクトル測定装置 800MHz</t>
  </si>
  <si>
    <t>Bruker BioSpin</t>
  </si>
  <si>
    <t>JI-002</t>
  </si>
  <si>
    <t>核磁気共鳴スペクトル測定装置 500MHz</t>
  </si>
  <si>
    <t xml:space="preserve">AVANCE III 500 </t>
  </si>
  <si>
    <t>JI-003</t>
  </si>
  <si>
    <t>核磁気共鳴スペクトル測定装置 400MHz</t>
  </si>
  <si>
    <t xml:space="preserve">Avance NEO 400 </t>
  </si>
  <si>
    <t>Bruker Daltonics</t>
  </si>
  <si>
    <t>JI-005</t>
  </si>
  <si>
    <t>マトリックス支援レーザー脱離イオン化タンデム飛行時間型質量分析計</t>
    <rPh sb="31" eb="32">
      <t xml:space="preserve">ケイ </t>
    </rPh>
    <phoneticPr fontId="8"/>
  </si>
  <si>
    <t>ultrafleXtreme</t>
  </si>
  <si>
    <t>JI-006</t>
  </si>
  <si>
    <t>ガスクロマトグラフ質量分析計</t>
    <phoneticPr fontId="8"/>
  </si>
  <si>
    <t>日本電子</t>
  </si>
  <si>
    <t>AccuTOF GCX</t>
  </si>
  <si>
    <t>JI-007</t>
  </si>
  <si>
    <t>液体クロマトグラフ質量分析計</t>
    <rPh sb="13" eb="14">
      <t xml:space="preserve">ケイ </t>
    </rPh>
    <phoneticPr fontId="8"/>
  </si>
  <si>
    <t>Waters</t>
  </si>
  <si>
    <t>ACQUITY UPLC H-Class およびM-Class（ナノLC）, SYNAPT XS</t>
  </si>
  <si>
    <t>JI-008</t>
  </si>
  <si>
    <t>原子分解能走査透過型電子顕微鏡</t>
  </si>
  <si>
    <t>JEM-ARM200F</t>
  </si>
  <si>
    <t>JI-009</t>
  </si>
  <si>
    <t>透過電子顕微鏡</t>
  </si>
  <si>
    <t>JEM-2100Plus</t>
  </si>
  <si>
    <t>JI-010</t>
  </si>
  <si>
    <t>低加速走査電子顕微鏡</t>
  </si>
  <si>
    <t>日立ハイテク</t>
  </si>
  <si>
    <t>Regulus8230</t>
  </si>
  <si>
    <t>JI-011</t>
  </si>
  <si>
    <t>走査型オージェ電子分光顕微鏡</t>
  </si>
  <si>
    <t>アルバック・ファイ</t>
  </si>
  <si>
    <t>SAM670Xi</t>
  </si>
  <si>
    <t>JI-012</t>
  </si>
  <si>
    <t>大気中原子間力顕微鏡</t>
  </si>
  <si>
    <t>日立ハイテクサイエンス</t>
  </si>
  <si>
    <t>AFM5000II SPA-400</t>
  </si>
  <si>
    <t>JI-013</t>
  </si>
  <si>
    <t>X線光電子分光装置</t>
  </si>
  <si>
    <t>島津クレートス</t>
  </si>
  <si>
    <t>AXIS- ULTRA DLD</t>
  </si>
  <si>
    <t>JI-014</t>
  </si>
  <si>
    <t>大気中光電子分光装置</t>
  </si>
  <si>
    <t>理研計器</t>
  </si>
  <si>
    <t>AC-2</t>
    <phoneticPr fontId="8"/>
  </si>
  <si>
    <t>JI-015</t>
  </si>
  <si>
    <t>正・逆光電子分光装置</t>
  </si>
  <si>
    <t>テックサイエンス</t>
  </si>
  <si>
    <t>PYS-200+IPES</t>
  </si>
  <si>
    <t>JI-016</t>
  </si>
  <si>
    <t>電界電離ガスイオン源搭載集束イオンビーム装置</t>
  </si>
  <si>
    <t>MR-GFIS</t>
  </si>
  <si>
    <t>JI-017</t>
  </si>
  <si>
    <t>クリーンルーム微細加工装置群</t>
  </si>
  <si>
    <t>JI-018</t>
  </si>
  <si>
    <t>工作室加工成形装置群</t>
  </si>
  <si>
    <t>JI-019</t>
    <phoneticPr fontId="8"/>
  </si>
  <si>
    <t>フーリエ変換イオンサイクロトロン共鳴質量分析計</t>
    <phoneticPr fontId="8"/>
  </si>
  <si>
    <t>ブルカーダルトニクス</t>
    <phoneticPr fontId="8"/>
  </si>
  <si>
    <t>scimaX</t>
    <phoneticPr fontId="8"/>
  </si>
  <si>
    <t>マテリアル先端</t>
    <rPh sb="5" eb="7">
      <t>センタン</t>
    </rPh>
    <phoneticPr fontId="1"/>
  </si>
  <si>
    <t>機関</t>
    <rPh sb="0" eb="2">
      <t>キカン</t>
    </rPh>
    <phoneticPr fontId="1"/>
  </si>
  <si>
    <t>事業</t>
    <rPh sb="0" eb="2">
      <t>ジギョウ</t>
    </rPh>
    <phoneticPr fontId="1"/>
  </si>
  <si>
    <t>ローカルID</t>
    <phoneticPr fontId="1"/>
  </si>
  <si>
    <t>装置タイプ</t>
    <rPh sb="0" eb="2">
      <t>ソウチ</t>
    </rPh>
    <phoneticPr fontId="1"/>
  </si>
  <si>
    <t>装置（登録名）</t>
    <rPh sb="0" eb="2">
      <t>ソウチ</t>
    </rPh>
    <rPh sb="3" eb="6">
      <t>トウロクメイ</t>
    </rPh>
    <phoneticPr fontId="1"/>
  </si>
  <si>
    <t>個別名・型番</t>
    <rPh sb="0" eb="2">
      <t>コベツ</t>
    </rPh>
    <rPh sb="2" eb="3">
      <t>メイ</t>
    </rPh>
    <phoneticPr fontId="1"/>
  </si>
  <si>
    <t xml:space="preserve">メーカー名
</t>
    <phoneticPr fontId="1"/>
  </si>
  <si>
    <t>メーカ名</t>
    <rPh sb="3" eb="4">
      <t>メイ</t>
    </rPh>
    <phoneticPr fontId="1"/>
  </si>
  <si>
    <t>個別名・型番</t>
    <rPh sb="0" eb="3">
      <t>コベツメイ</t>
    </rPh>
    <rPh sb="4" eb="6">
      <t>カタバン</t>
    </rPh>
    <phoneticPr fontId="1"/>
  </si>
  <si>
    <t>役割４</t>
    <rPh sb="0" eb="2">
      <t>ヤクワリ</t>
    </rPh>
    <phoneticPr fontId="1"/>
  </si>
  <si>
    <t>役割５</t>
    <rPh sb="0" eb="2">
      <t>ヤクワリ</t>
    </rPh>
    <phoneticPr fontId="1"/>
  </si>
  <si>
    <t>グループメンバ編集権限</t>
    <rPh sb="7" eb="9">
      <t>ヘンシュウ</t>
    </rPh>
    <rPh sb="9" eb="11">
      <t>ケンゲン</t>
    </rPh>
    <phoneticPr fontId="1"/>
  </si>
  <si>
    <t>データセット説明</t>
    <rPh sb="6" eb="8">
      <t>セツメイ</t>
    </rPh>
    <phoneticPr fontId="1"/>
  </si>
  <si>
    <t>核磁気共鳴</t>
  </si>
  <si>
    <t>質量分析</t>
  </si>
  <si>
    <t>電子顕微鏡</t>
  </si>
  <si>
    <t>走査型プローブ顕微鏡</t>
  </si>
  <si>
    <t>分光・表面分析</t>
  </si>
  <si>
    <t>分析試料作製・前処理</t>
  </si>
  <si>
    <t>リソグラフィ</t>
  </si>
  <si>
    <t>成形装置</t>
  </si>
  <si>
    <t>テンプレート名</t>
    <rPh sb="6" eb="7">
      <t>メイ</t>
    </rPh>
    <phoneticPr fontId="1"/>
  </si>
  <si>
    <t>テンプレートの要約</t>
    <rPh sb="7" eb="9">
      <t>ヨウヤク</t>
    </rPh>
    <phoneticPr fontId="1"/>
  </si>
  <si>
    <t>構造解析・リファレンス型</t>
    <rPh sb="0" eb="2">
      <t>コウゾウ</t>
    </rPh>
    <rPh sb="2" eb="4">
      <t>カイセキ</t>
    </rPh>
    <rPh sb="11" eb="12">
      <t>ガタ</t>
    </rPh>
    <phoneticPr fontId="1"/>
  </si>
  <si>
    <t>あり</t>
  </si>
  <si>
    <t>ARIM_JI-001_20230306</t>
  </si>
  <si>
    <t>運用型</t>
    <rPh sb="0" eb="2">
      <t>ウンヨウ</t>
    </rPh>
    <rPh sb="2" eb="3">
      <t>ガタ</t>
    </rPh>
    <phoneticPr fontId="1"/>
  </si>
  <si>
    <t>ARIM-JI010_20230301</t>
  </si>
  <si>
    <t>ARIM_JI-008_TEM_20230309</t>
  </si>
  <si>
    <t>TEM/STEM版</t>
  </si>
  <si>
    <t>運用版</t>
    <rPh sb="0" eb="3">
      <t>ウンヨウバン</t>
    </rPh>
    <phoneticPr fontId="1"/>
  </si>
  <si>
    <t xml:space="preserve">AVANCE III 800 </t>
    <phoneticPr fontId="1"/>
  </si>
  <si>
    <t>URL</t>
  </si>
  <si>
    <t>装置名</t>
  </si>
  <si>
    <t>装置ID</t>
  </si>
  <si>
    <t>データ数</t>
  </si>
  <si>
    <t>ファイル数</t>
  </si>
  <si>
    <t>データセットサイズ</t>
  </si>
  <si>
    <t>分類</t>
  </si>
  <si>
    <t>北陸先端科学技術大学院大学</t>
    <rPh sb="0" eb="2">
      <t>ホクリク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1"/>
  </si>
  <si>
    <t>DICEアカウント</t>
    <phoneticPr fontId="1"/>
  </si>
  <si>
    <t>研究チームメンバー</t>
    <rPh sb="0" eb="2">
      <t>ケンキュウ</t>
    </rPh>
    <phoneticPr fontId="1"/>
  </si>
  <si>
    <t>機関名１</t>
    <rPh sb="0" eb="3">
      <t>キカンメイ</t>
    </rPh>
    <phoneticPr fontId="1"/>
  </si>
  <si>
    <t>氏名１</t>
    <rPh sb="0" eb="2">
      <t>シメイ</t>
    </rPh>
    <phoneticPr fontId="1"/>
  </si>
  <si>
    <t>DICEアカウント１</t>
    <phoneticPr fontId="1"/>
  </si>
  <si>
    <t>機関名２</t>
    <rPh sb="0" eb="3">
      <t>キカンメイ</t>
    </rPh>
    <phoneticPr fontId="1"/>
  </si>
  <si>
    <t>氏名２</t>
    <rPh sb="0" eb="2">
      <t>シメイ</t>
    </rPh>
    <phoneticPr fontId="1"/>
  </si>
  <si>
    <t>DICEアカウント２</t>
    <phoneticPr fontId="1"/>
  </si>
  <si>
    <t>機関名３</t>
    <rPh sb="0" eb="3">
      <t>キカンメイ</t>
    </rPh>
    <phoneticPr fontId="1"/>
  </si>
  <si>
    <t>氏名３</t>
    <rPh sb="0" eb="2">
      <t>シメイ</t>
    </rPh>
    <phoneticPr fontId="1"/>
  </si>
  <si>
    <t>DICEアカウント３</t>
    <phoneticPr fontId="1"/>
  </si>
  <si>
    <t>機関名４</t>
    <rPh sb="0" eb="3">
      <t>キカンメイ</t>
    </rPh>
    <phoneticPr fontId="1"/>
  </si>
  <si>
    <t>氏名４</t>
    <rPh sb="0" eb="2">
      <t>シメイ</t>
    </rPh>
    <phoneticPr fontId="1"/>
  </si>
  <si>
    <t>DICEアカウント４</t>
    <phoneticPr fontId="1"/>
  </si>
  <si>
    <t>機関名５</t>
    <rPh sb="0" eb="3">
      <t>キカンメイ</t>
    </rPh>
    <phoneticPr fontId="1"/>
  </si>
  <si>
    <t>氏名５</t>
    <rPh sb="0" eb="2">
      <t>シメイ</t>
    </rPh>
    <phoneticPr fontId="1"/>
  </si>
  <si>
    <t>DICEアカウント５</t>
    <phoneticPr fontId="1"/>
  </si>
  <si>
    <t>フリガナ</t>
    <phoneticPr fontId="1"/>
  </si>
  <si>
    <t>データセット開設申込書（一般ユーザー用）</t>
    <rPh sb="6" eb="8">
      <t>カイセツ</t>
    </rPh>
    <rPh sb="8" eb="11">
      <t>モウシコミショ</t>
    </rPh>
    <rPh sb="12" eb="14">
      <t>イッパン</t>
    </rPh>
    <rPh sb="18" eb="19">
      <t>ヨウ</t>
    </rPh>
    <phoneticPr fontId="1"/>
  </si>
  <si>
    <t>自動入力</t>
    <rPh sb="0" eb="2">
      <t>ジドウ</t>
    </rPh>
    <rPh sb="2" eb="4">
      <t>ニュウリョク</t>
    </rPh>
    <phoneticPr fontId="1"/>
  </si>
  <si>
    <t>役割</t>
    <rPh sb="0" eb="2">
      <t>ヤクワリ</t>
    </rPh>
    <phoneticPr fontId="1"/>
  </si>
  <si>
    <t>選択してください.</t>
  </si>
  <si>
    <t>装置担当者名１</t>
    <rPh sb="0" eb="2">
      <t>ソウチ</t>
    </rPh>
    <rPh sb="2" eb="5">
      <t>タントウシャ</t>
    </rPh>
    <rPh sb="5" eb="6">
      <t>メイ</t>
    </rPh>
    <phoneticPr fontId="1"/>
  </si>
  <si>
    <t>装置担当者名２</t>
    <rPh sb="0" eb="2">
      <t>ソウチ</t>
    </rPh>
    <rPh sb="2" eb="5">
      <t>タントウシャ</t>
    </rPh>
    <rPh sb="5" eb="6">
      <t>メイ</t>
    </rPh>
    <phoneticPr fontId="1"/>
  </si>
  <si>
    <t>装置担当者名３</t>
    <rPh sb="0" eb="2">
      <t>ソウチ</t>
    </rPh>
    <rPh sb="2" eb="5">
      <t>タントウシャ</t>
    </rPh>
    <rPh sb="5" eb="6">
      <t>メイ</t>
    </rPh>
    <phoneticPr fontId="1"/>
  </si>
  <si>
    <t>東嶺　孝一</t>
  </si>
  <si>
    <t>小林　祥子</t>
  </si>
  <si>
    <t>村上　達也</t>
  </si>
  <si>
    <t xml:space="preserve">koichi@jaist.ac.jp </t>
  </si>
  <si>
    <t xml:space="preserve">shoko-k@jaist.ac.jp </t>
  </si>
  <si>
    <t xml:space="preserve">mtatsuya@jaist.ac.jp </t>
  </si>
  <si>
    <t>伊藤　真弓</t>
  </si>
  <si>
    <t xml:space="preserve">ito-mayu@jaist.ac.jp </t>
  </si>
  <si>
    <t>大島　義文</t>
  </si>
  <si>
    <t xml:space="preserve">oshima@jaist.ac.jp </t>
  </si>
  <si>
    <t>麻生　浩平</t>
  </si>
  <si>
    <t>aso@jaist.ac.jp</t>
  </si>
  <si>
    <t>大木　進野</t>
  </si>
  <si>
    <t xml:space="preserve">shinya-o@jaist.ac.jp </t>
  </si>
  <si>
    <t>闞　凱</t>
  </si>
  <si>
    <t xml:space="preserve">kankai@jaist.ac.jp </t>
  </si>
  <si>
    <t>山口　拓実</t>
  </si>
  <si>
    <t>takumi@jaist.ac.jp</t>
  </si>
  <si>
    <t>安　東秀</t>
  </si>
  <si>
    <t>toshuan@jaist.ac.jp</t>
  </si>
  <si>
    <t>赤堀　誠志</t>
  </si>
  <si>
    <t xml:space="preserve">akabori@jaist.ac.jp </t>
  </si>
  <si>
    <t>富取　正彦</t>
  </si>
  <si>
    <t>tomitori@jaist.ac.jp</t>
  </si>
  <si>
    <t>name</t>
    <phoneticPr fontId="1"/>
  </si>
  <si>
    <t>email</t>
    <phoneticPr fontId="1"/>
  </si>
  <si>
    <t>選択してください．</t>
    <rPh sb="0" eb="2">
      <t>センタク</t>
    </rPh>
    <phoneticPr fontId="1"/>
  </si>
  <si>
    <t>自動入力</t>
    <rPh sb="0" eb="2">
      <t>ジドウ</t>
    </rPh>
    <rPh sb="2" eb="4">
      <t>ニュウリョク</t>
    </rPh>
    <phoneticPr fontId="1"/>
  </si>
  <si>
    <t>代行登録希望の有無</t>
    <rPh sb="0" eb="2">
      <t>ダイコウ</t>
    </rPh>
    <rPh sb="2" eb="4">
      <t>トウロク</t>
    </rPh>
    <rPh sb="4" eb="6">
      <t>キボウ</t>
    </rPh>
    <rPh sb="7" eb="9">
      <t>ウム</t>
    </rPh>
    <phoneticPr fontId="1"/>
  </si>
  <si>
    <t>装置（登録名）１</t>
    <rPh sb="0" eb="2">
      <t>ソウチ</t>
    </rPh>
    <rPh sb="3" eb="6">
      <t>トウロクメイ</t>
    </rPh>
    <phoneticPr fontId="1"/>
  </si>
  <si>
    <t>ローカルＩＤ</t>
  </si>
  <si>
    <t>選択してください．</t>
    <rPh sb="0" eb="2">
      <t>センタク</t>
    </rPh>
    <phoneticPr fontId="1"/>
  </si>
  <si>
    <t>_</t>
    <phoneticPr fontId="1"/>
  </si>
  <si>
    <t>選択してください．</t>
    <phoneticPr fontId="1"/>
  </si>
  <si>
    <t>◇◆RDE登録情報◆◇</t>
    <rPh sb="5" eb="7">
      <t>トウロク</t>
    </rPh>
    <rPh sb="7" eb="9">
      <t>ジョウホウ</t>
    </rPh>
    <phoneticPr fontId="1"/>
  </si>
  <si>
    <t>DICEアカウント１</t>
  </si>
  <si>
    <t>DICEアカウント２</t>
  </si>
  <si>
    <t>DICEアカウント３</t>
  </si>
  <si>
    <t>☆研究チーム</t>
    <rPh sb="1" eb="3">
      <t>ケンキュウ</t>
    </rPh>
    <phoneticPr fontId="1"/>
  </si>
  <si>
    <t>☆データセット開設情報　</t>
    <phoneticPr fontId="1"/>
  </si>
  <si>
    <t>研究チーム名</t>
    <rPh sb="0" eb="2">
      <t>ケンキュウ</t>
    </rPh>
    <rPh sb="5" eb="6">
      <t>メイ</t>
    </rPh>
    <phoneticPr fontId="1"/>
  </si>
  <si>
    <t>研究チームURL</t>
    <rPh sb="0" eb="2">
      <t>ケンキュウ</t>
    </rPh>
    <phoneticPr fontId="1"/>
  </si>
  <si>
    <t>研究チーム管理者メール</t>
    <rPh sb="0" eb="2">
      <t>ケンキュウ</t>
    </rPh>
    <rPh sb="5" eb="8">
      <t>カンリシャ</t>
    </rPh>
    <phoneticPr fontId="1"/>
  </si>
  <si>
    <t>装置担当者１</t>
    <rPh sb="0" eb="2">
      <t>ソウチ</t>
    </rPh>
    <rPh sb="2" eb="5">
      <t>タントウシャ</t>
    </rPh>
    <phoneticPr fontId="1"/>
  </si>
  <si>
    <t>装置担当者２</t>
    <rPh sb="0" eb="2">
      <t>ソウチ</t>
    </rPh>
    <rPh sb="2" eb="5">
      <t>タントウシャ</t>
    </rPh>
    <phoneticPr fontId="1"/>
  </si>
  <si>
    <t>装置担当者３</t>
    <rPh sb="0" eb="2">
      <t>ソウチ</t>
    </rPh>
    <rPh sb="2" eb="5">
      <t>タントウシャ</t>
    </rPh>
    <phoneticPr fontId="1"/>
  </si>
  <si>
    <t>研究チームの情報</t>
    <rPh sb="0" eb="2">
      <t>ケンキュウ</t>
    </rPh>
    <rPh sb="6" eb="8">
      <t>ジョウホウ</t>
    </rPh>
    <phoneticPr fontId="1"/>
  </si>
  <si>
    <t>開設日</t>
    <rPh sb="0" eb="3">
      <t>カイセツビ</t>
    </rPh>
    <phoneticPr fontId="1"/>
  </si>
  <si>
    <t>データセットの情報</t>
    <rPh sb="7" eb="9">
      <t>ジョウホウ</t>
    </rPh>
    <phoneticPr fontId="1"/>
  </si>
  <si>
    <t>メール</t>
    <phoneticPr fontId="1"/>
  </si>
  <si>
    <t>備考</t>
    <rPh sb="0" eb="2">
      <t>ビコウ</t>
    </rPh>
    <phoneticPr fontId="1"/>
  </si>
  <si>
    <t>メンバー</t>
    <phoneticPr fontId="1"/>
  </si>
  <si>
    <t>課題番号</t>
    <rPh sb="0" eb="4">
      <t>カダイバンゴウ</t>
    </rPh>
    <phoneticPr fontId="1"/>
  </si>
  <si>
    <t>☆　装置担当者を研究チームメンバに追加，または，装置担当者によるデータ代行登録を希望の場合</t>
    <rPh sb="2" eb="4">
      <t>ソウチ</t>
    </rPh>
    <rPh sb="4" eb="7">
      <t>タントウシャ</t>
    </rPh>
    <rPh sb="8" eb="10">
      <t>ケンキュウ</t>
    </rPh>
    <rPh sb="17" eb="19">
      <t>ツイカ</t>
    </rPh>
    <rPh sb="24" eb="26">
      <t>ソウチ</t>
    </rPh>
    <rPh sb="26" eb="29">
      <t>タントウシャ</t>
    </rPh>
    <rPh sb="35" eb="37">
      <t>ダイコウ</t>
    </rPh>
    <rPh sb="37" eb="39">
      <t>トウロク</t>
    </rPh>
    <rPh sb="40" eb="42">
      <t>キボウ</t>
    </rPh>
    <rPh sb="43" eb="45">
      <t>バアイ</t>
    </rPh>
    <phoneticPr fontId="1"/>
  </si>
  <si>
    <t>研究チームに追加</t>
    <rPh sb="0" eb="2">
      <t>ケンキュウ</t>
    </rPh>
    <rPh sb="6" eb="8">
      <t>ツイカ</t>
    </rPh>
    <phoneticPr fontId="1"/>
  </si>
  <si>
    <t>利用責任者　申請者</t>
    <rPh sb="0" eb="2">
      <t>リヨウ</t>
    </rPh>
    <rPh sb="2" eb="5">
      <t>セキニンシャ</t>
    </rPh>
    <rPh sb="6" eb="9">
      <t>シンセイシャ</t>
    </rPh>
    <phoneticPr fontId="1"/>
  </si>
  <si>
    <t>令和5年度データ創出設備</t>
    <rPh sb="0" eb="2">
      <t>レイワ</t>
    </rPh>
    <rPh sb="3" eb="5">
      <t>ネンド</t>
    </rPh>
    <rPh sb="8" eb="10">
      <t>ソウシュツ</t>
    </rPh>
    <rPh sb="10" eb="12">
      <t>セツビ</t>
    </rPh>
    <phoneticPr fontId="1"/>
  </si>
  <si>
    <t>データ創出設備以外</t>
    <rPh sb="3" eb="5">
      <t>ソウシュツ</t>
    </rPh>
    <rPh sb="5" eb="7">
      <t>セツビ</t>
    </rPh>
    <rPh sb="7" eb="9">
      <t>イガイ</t>
    </rPh>
    <phoneticPr fontId="1"/>
  </si>
  <si>
    <t>備考</t>
    <rPh sb="0" eb="2">
      <t>ビコウ</t>
    </rPh>
    <phoneticPr fontId="1"/>
  </si>
  <si>
    <t>装置（登録名）２</t>
    <rPh sb="0" eb="2">
      <t>ソウチ</t>
    </rPh>
    <rPh sb="3" eb="6">
      <t>トウロクメイ</t>
    </rPh>
    <phoneticPr fontId="1"/>
  </si>
  <si>
    <t>装置（登録名）３</t>
    <rPh sb="0" eb="2">
      <t>ソウチ</t>
    </rPh>
    <rPh sb="3" eb="6">
      <t>トウロクメイ</t>
    </rPh>
    <phoneticPr fontId="1"/>
  </si>
  <si>
    <r>
      <t>データセット開設日</t>
    </r>
    <r>
      <rPr>
        <vertAlign val="superscript"/>
        <sz val="9"/>
        <color rgb="FFFF0000"/>
        <rFont val="游明朝"/>
        <family val="1"/>
        <charset val="128"/>
      </rPr>
      <t>※1</t>
    </r>
    <rPh sb="6" eb="8">
      <t>カイセツ</t>
    </rPh>
    <rPh sb="8" eb="9">
      <t>ビ</t>
    </rPh>
    <phoneticPr fontId="1"/>
  </si>
  <si>
    <r>
      <t>エンバーゴ期間終了日</t>
    </r>
    <r>
      <rPr>
        <vertAlign val="superscript"/>
        <sz val="9"/>
        <color rgb="FFFF0000"/>
        <rFont val="游明朝"/>
        <family val="1"/>
        <charset val="128"/>
      </rPr>
      <t>※１</t>
    </r>
    <phoneticPr fontId="1"/>
  </si>
  <si>
    <r>
      <rPr>
        <vertAlign val="superscript"/>
        <sz val="9"/>
        <color rgb="FFFF0000"/>
        <rFont val="游明朝"/>
        <family val="1"/>
        <charset val="128"/>
      </rPr>
      <t>※1</t>
    </r>
    <r>
      <rPr>
        <sz val="9"/>
        <color theme="1"/>
        <rFont val="游明朝"/>
        <family val="1"/>
        <charset val="128"/>
      </rPr>
      <t>データ創出設備以外の方は、データセット開設日およびエンバーゴ期間終了日は空欄にしてください．</t>
    </r>
    <phoneticPr fontId="1"/>
  </si>
  <si>
    <t>JPMXP1223JI</t>
  </si>
  <si>
    <t>FY2023</t>
  </si>
  <si>
    <t>23JI</t>
  </si>
  <si>
    <t>0000</t>
    <phoneticPr fontId="1"/>
  </si>
  <si>
    <t>選択してください．</t>
  </si>
  <si>
    <t>選択してください</t>
  </si>
  <si>
    <t>研究チーム管理者</t>
  </si>
  <si>
    <t>グループメンバ編集権限</t>
  </si>
  <si>
    <t>グループメンバ編集権限</t>
    <phoneticPr fontId="1"/>
  </si>
  <si>
    <t>☆研究資金名</t>
    <rPh sb="1" eb="3">
      <t>ケンキュウ</t>
    </rPh>
    <rPh sb="3" eb="5">
      <t>シキン</t>
    </rPh>
    <rPh sb="5" eb="6">
      <t>メイ</t>
    </rPh>
    <phoneticPr fontId="1"/>
  </si>
  <si>
    <t>番　　　　　　　　号</t>
    <rPh sb="0" eb="1">
      <t>バン</t>
    </rPh>
    <rPh sb="9" eb="10">
      <t>ゴウ</t>
    </rPh>
    <phoneticPr fontId="1"/>
  </si>
  <si>
    <t>ARIM_JI-013_BIC-Fitting_20231130</t>
  </si>
  <si>
    <t>その他</t>
    <rPh sb="2" eb="3">
      <t>タ</t>
    </rPh>
    <phoneticPr fontId="1"/>
  </si>
  <si>
    <r>
      <t>※　</t>
    </r>
    <r>
      <rPr>
        <b/>
        <sz val="10"/>
        <color theme="0" tint="-0.499984740745262"/>
        <rFont val="游明朝"/>
        <family val="1"/>
        <charset val="128"/>
      </rPr>
      <t>灰色</t>
    </r>
    <r>
      <rPr>
        <b/>
        <sz val="10"/>
        <color rgb="FFFF0000"/>
        <rFont val="游明朝"/>
        <family val="1"/>
        <charset val="128"/>
      </rPr>
      <t>の塗りつぶし部分にご記入お願いします．</t>
    </r>
    <rPh sb="2" eb="4">
      <t>ハイイロ</t>
    </rPh>
    <rPh sb="5" eb="6">
      <t>ヌ</t>
    </rPh>
    <rPh sb="10" eb="12">
      <t>ブブン</t>
    </rPh>
    <rPh sb="14" eb="16">
      <t>キニュウ</t>
    </rPh>
    <rPh sb="17" eb="18">
      <t>ネガ</t>
    </rPh>
    <phoneticPr fontId="1"/>
  </si>
  <si>
    <t>ご利用された設備・装置名をお選びください</t>
    <rPh sb="1" eb="3">
      <t>リヨウ</t>
    </rPh>
    <rPh sb="6" eb="8">
      <t>セツビ</t>
    </rPh>
    <rPh sb="9" eb="11">
      <t>ソウチ</t>
    </rPh>
    <rPh sb="11" eb="12">
      <t>メイ</t>
    </rPh>
    <rPh sb="14" eb="15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</si>
</sst>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indexed="81"/>
      <name val="游明朝"/>
      <family val="1"/>
      <charset val="128"/>
    </font>
    <font>
      <sz val="1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0"/>
      <name val="游明朝"/>
      <family val="1"/>
      <charset val="128"/>
    </font>
    <font>
      <sz val="11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indexed="81"/>
      <name val="游明朝"/>
      <family val="1"/>
      <charset val="128"/>
    </font>
    <font>
      <u/>
      <sz val="9"/>
      <color theme="10"/>
      <name val="游明朝"/>
      <family val="1"/>
      <charset val="128"/>
    </font>
    <font>
      <sz val="9"/>
      <name val="游明朝"/>
      <family val="1"/>
      <charset val="128"/>
    </font>
    <font>
      <b/>
      <sz val="10"/>
      <color indexed="81"/>
      <name val="游明朝"/>
      <family val="1"/>
      <charset val="128"/>
    </font>
    <font>
      <sz val="9"/>
      <color rgb="FFFF0000"/>
      <name val="游明朝"/>
      <family val="1"/>
      <charset val="128"/>
    </font>
    <font>
      <b/>
      <sz val="9"/>
      <color theme="1"/>
      <name val="游明朝"/>
      <family val="1"/>
      <charset val="128"/>
    </font>
    <font>
      <vertAlign val="superscript"/>
      <sz val="9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9"/>
      <color indexed="81"/>
      <name val="游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0"/>
      <name val="游明朝"/>
      <family val="1"/>
      <charset val="128"/>
    </font>
    <font>
      <sz val="10"/>
      <color rgb="FFFF0000"/>
      <name val="游明朝"/>
      <family val="1"/>
      <charset val="128"/>
    </font>
    <font>
      <b/>
      <sz val="10"/>
      <color rgb="FFFF0000"/>
      <name val="游明朝"/>
      <family val="1"/>
      <charset val="128"/>
    </font>
    <font>
      <b/>
      <sz val="10"/>
      <color theme="0" tint="-0.499984740745262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2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wrapText="1" shrinkToFit="1"/>
    </xf>
    <xf numFmtId="49" fontId="12" fillId="0" borderId="0" xfId="0" applyNumberFormat="1" applyFont="1" applyAlignment="1">
      <alignment horizontal="left" vertical="center" shrinkToFit="1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13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24" xfId="0" applyFont="1" applyBorder="1" applyAlignment="1">
      <alignment horizontal="distributed" vertical="center"/>
    </xf>
    <xf numFmtId="0" fontId="12" fillId="2" borderId="16" xfId="0" applyFont="1" applyFill="1" applyBorder="1" applyAlignment="1">
      <alignment horizontal="left"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22" xfId="0" applyFont="1" applyFill="1" applyBorder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>
      <alignment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2" borderId="29" xfId="0" applyFont="1" applyFill="1" applyBorder="1">
      <alignment vertical="center"/>
    </xf>
    <xf numFmtId="0" fontId="12" fillId="0" borderId="29" xfId="0" applyFont="1" applyBorder="1">
      <alignment vertical="center"/>
    </xf>
    <xf numFmtId="0" fontId="12" fillId="0" borderId="30" xfId="0" applyFont="1" applyBorder="1">
      <alignment vertical="center"/>
    </xf>
    <xf numFmtId="0" fontId="15" fillId="2" borderId="22" xfId="0" applyFont="1" applyFill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30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12" fillId="0" borderId="0" xfId="0" applyFont="1" applyAlignment="1">
      <alignment horizontal="center" vertical="center" textRotation="255" shrinkToFit="1"/>
    </xf>
    <xf numFmtId="0" fontId="15" fillId="0" borderId="0" xfId="0" applyFont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0" borderId="34" xfId="0" applyFont="1" applyBorder="1" applyAlignment="1">
      <alignment horizontal="left" vertical="center"/>
    </xf>
    <xf numFmtId="14" fontId="12" fillId="2" borderId="22" xfId="0" applyNumberFormat="1" applyFont="1" applyFill="1" applyBorder="1">
      <alignment vertical="center"/>
    </xf>
    <xf numFmtId="49" fontId="12" fillId="2" borderId="9" xfId="0" applyNumberFormat="1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14" fontId="12" fillId="0" borderId="22" xfId="0" applyNumberFormat="1" applyFont="1" applyBorder="1">
      <alignment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12" fillId="3" borderId="24" xfId="0" applyFont="1" applyFill="1" applyBorder="1" applyAlignment="1">
      <alignment horizontal="distributed" vertical="center"/>
    </xf>
    <xf numFmtId="0" fontId="12" fillId="3" borderId="25" xfId="0" applyFont="1" applyFill="1" applyBorder="1" applyAlignment="1">
      <alignment horizontal="distributed" vertical="center"/>
    </xf>
    <xf numFmtId="0" fontId="25" fillId="0" borderId="0" xfId="0" applyFont="1">
      <alignment vertical="center"/>
    </xf>
    <xf numFmtId="0" fontId="12" fillId="0" borderId="2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2" borderId="15" xfId="0" applyFont="1" applyFill="1" applyBorder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2" fillId="2" borderId="46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2" borderId="21" xfId="0" applyFont="1" applyFill="1" applyBorder="1" applyAlignment="1">
      <alignment horizontal="distributed" vertical="center"/>
    </xf>
    <xf numFmtId="0" fontId="12" fillId="2" borderId="22" xfId="0" applyFont="1" applyFill="1" applyBorder="1" applyAlignment="1">
      <alignment horizontal="distributed" vertical="center"/>
    </xf>
    <xf numFmtId="0" fontId="12" fillId="2" borderId="18" xfId="0" applyFont="1" applyFill="1" applyBorder="1" applyAlignment="1">
      <alignment horizontal="distributed" vertical="center"/>
    </xf>
    <xf numFmtId="0" fontId="12" fillId="2" borderId="19" xfId="0" applyFont="1" applyFill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12" fillId="3" borderId="44" xfId="0" applyFont="1" applyFill="1" applyBorder="1" applyAlignment="1">
      <alignment horizontal="distributed" vertical="center"/>
    </xf>
    <xf numFmtId="0" fontId="12" fillId="3" borderId="45" xfId="0" applyFont="1" applyFill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2" borderId="15" xfId="0" applyFont="1" applyFill="1" applyBorder="1" applyAlignment="1">
      <alignment horizontal="distributed" vertical="center"/>
    </xf>
    <xf numFmtId="0" fontId="12" fillId="2" borderId="16" xfId="0" applyFont="1" applyFill="1" applyBorder="1" applyAlignment="1">
      <alignment horizontal="distributed" vertical="center"/>
    </xf>
    <xf numFmtId="0" fontId="12" fillId="0" borderId="35" xfId="0" applyFont="1" applyBorder="1" applyAlignment="1">
      <alignment horizontal="left" vertical="center"/>
    </xf>
    <xf numFmtId="0" fontId="12" fillId="0" borderId="21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5" fillId="2" borderId="15" xfId="0" applyFont="1" applyFill="1" applyBorder="1">
      <alignment vertical="center"/>
    </xf>
    <xf numFmtId="0" fontId="15" fillId="2" borderId="16" xfId="0" applyFont="1" applyFill="1" applyBorder="1">
      <alignment vertical="center"/>
    </xf>
    <xf numFmtId="0" fontId="15" fillId="2" borderId="17" xfId="0" applyFont="1" applyFill="1" applyBorder="1">
      <alignment vertical="center"/>
    </xf>
    <xf numFmtId="0" fontId="15" fillId="2" borderId="21" xfId="0" applyFont="1" applyFill="1" applyBorder="1">
      <alignment vertical="center"/>
    </xf>
    <xf numFmtId="0" fontId="15" fillId="2" borderId="22" xfId="0" applyFont="1" applyFill="1" applyBorder="1">
      <alignment vertical="center"/>
    </xf>
    <xf numFmtId="0" fontId="15" fillId="2" borderId="23" xfId="0" applyFont="1" applyFill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5" xfId="0" applyFont="1" applyFill="1" applyBorder="1">
      <alignment vertical="center"/>
    </xf>
    <xf numFmtId="0" fontId="12" fillId="2" borderId="16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22" xfId="0" applyFont="1" applyFill="1" applyBorder="1">
      <alignment vertical="center"/>
    </xf>
    <xf numFmtId="0" fontId="12" fillId="2" borderId="23" xfId="0" applyFont="1" applyFill="1" applyBorder="1">
      <alignment vertical="center"/>
    </xf>
    <xf numFmtId="0" fontId="12" fillId="0" borderId="35" xfId="0" applyFont="1" applyBorder="1" applyAlignment="1">
      <alignment horizontal="distributed" vertical="center"/>
    </xf>
    <xf numFmtId="0" fontId="15" fillId="2" borderId="33" xfId="0" applyFont="1" applyFill="1" applyBorder="1">
      <alignment vertical="center"/>
    </xf>
    <xf numFmtId="0" fontId="15" fillId="2" borderId="31" xfId="0" applyFont="1" applyFill="1" applyBorder="1">
      <alignment vertical="center"/>
    </xf>
    <xf numFmtId="0" fontId="15" fillId="2" borderId="32" xfId="0" applyFont="1" applyFill="1" applyBorder="1">
      <alignment vertical="center"/>
    </xf>
    <xf numFmtId="0" fontId="12" fillId="0" borderId="40" xfId="0" applyFont="1" applyBorder="1" applyAlignment="1">
      <alignment horizontal="center" vertical="center" textRotation="255" shrinkToFit="1"/>
    </xf>
    <xf numFmtId="0" fontId="12" fillId="0" borderId="38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8" fillId="0" borderId="0" xfId="0" applyFont="1" applyAlignment="1">
      <alignment horizontal="center" vertical="center"/>
    </xf>
    <xf numFmtId="0" fontId="12" fillId="3" borderId="15" xfId="0" applyFont="1" applyFill="1" applyBorder="1" applyAlignment="1">
      <alignment horizontal="center" vertical="center" textRotation="255" shrinkToFit="1"/>
    </xf>
    <xf numFmtId="0" fontId="12" fillId="3" borderId="21" xfId="0" applyFont="1" applyFill="1" applyBorder="1" applyAlignment="1">
      <alignment horizontal="center" vertical="center" textRotation="255" shrinkToFit="1"/>
    </xf>
    <xf numFmtId="0" fontId="12" fillId="3" borderId="18" xfId="0" applyFont="1" applyFill="1" applyBorder="1" applyAlignment="1">
      <alignment horizontal="center" vertical="center" textRotation="255" shrinkToFit="1"/>
    </xf>
    <xf numFmtId="0" fontId="12" fillId="3" borderId="3" xfId="0" applyFont="1" applyFill="1" applyBorder="1" applyAlignment="1">
      <alignment horizontal="distributed" vertical="center"/>
    </xf>
    <xf numFmtId="0" fontId="12" fillId="3" borderId="7" xfId="0" applyFont="1" applyFill="1" applyBorder="1" applyAlignment="1">
      <alignment horizontal="distributed" vertical="center"/>
    </xf>
    <xf numFmtId="0" fontId="12" fillId="3" borderId="4" xfId="0" applyFont="1" applyFill="1" applyBorder="1" applyAlignment="1">
      <alignment horizontal="distributed" vertical="center"/>
    </xf>
    <xf numFmtId="0" fontId="12" fillId="3" borderId="2" xfId="0" applyFont="1" applyFill="1" applyBorder="1" applyAlignment="1">
      <alignment horizontal="distributed" vertical="center"/>
    </xf>
    <xf numFmtId="0" fontId="12" fillId="3" borderId="6" xfId="0" applyFont="1" applyFill="1" applyBorder="1" applyAlignment="1">
      <alignment horizontal="distributed" vertical="center"/>
    </xf>
    <xf numFmtId="0" fontId="12" fillId="3" borderId="10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4" fillId="2" borderId="21" xfId="1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3C5C4AEB-A041-48C0-8ED1-9AC9412108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D955-A462-411A-B51F-831EE35CF7F7}">
  <sheetPr>
    <pageSetUpPr fitToPage="1"/>
  </sheetPr>
  <dimension ref="A1:J122"/>
  <sheetViews>
    <sheetView showGridLines="0" tabSelected="1" zoomScaleNormal="100" workbookViewId="0">
      <selection activeCell="I87" sqref="I87"/>
    </sheetView>
  </sheetViews>
  <sheetFormatPr defaultRowHeight="15.75"/>
  <cols>
    <col min="1" max="1" width="9.625" style="12" bestFit="1" customWidth="1"/>
    <col min="2" max="2" width="18.875" style="12" bestFit="1" customWidth="1"/>
    <col min="3" max="3" width="20.625" style="12" customWidth="1"/>
    <col min="4" max="4" width="4.5" style="12" bestFit="1" customWidth="1"/>
    <col min="5" max="5" width="20.625" style="12" customWidth="1"/>
    <col min="6" max="13" width="9" style="12"/>
    <col min="14" max="14" width="13.125" style="12" bestFit="1" customWidth="1"/>
    <col min="15" max="16384" width="9" style="12"/>
  </cols>
  <sheetData>
    <row r="1" spans="1:6" ht="16.5" customHeight="1">
      <c r="A1" s="64" t="s">
        <v>222</v>
      </c>
      <c r="B1" s="52"/>
      <c r="C1" s="52"/>
      <c r="D1" s="52"/>
      <c r="E1" s="52"/>
    </row>
    <row r="2" spans="1:6" ht="16.5" customHeight="1">
      <c r="A2" s="52"/>
      <c r="B2" s="52"/>
      <c r="C2" s="52"/>
      <c r="D2" s="52"/>
      <c r="E2" s="52"/>
    </row>
    <row r="3" spans="1:6" ht="16.5" customHeight="1">
      <c r="A3" s="53"/>
      <c r="B3" s="133" t="s">
        <v>138</v>
      </c>
      <c r="C3" s="133"/>
      <c r="D3" s="133"/>
      <c r="E3" s="133"/>
    </row>
    <row r="4" spans="1:6" ht="16.5" customHeight="1" thickBot="1">
      <c r="A4" s="126" t="s">
        <v>179</v>
      </c>
      <c r="B4" s="126"/>
    </row>
    <row r="5" spans="1:6" ht="16.5" customHeight="1">
      <c r="A5" s="137" t="s">
        <v>3</v>
      </c>
      <c r="B5" s="138"/>
      <c r="C5" s="23" t="s">
        <v>209</v>
      </c>
      <c r="D5" s="24"/>
      <c r="E5" s="56" t="s">
        <v>212</v>
      </c>
    </row>
    <row r="6" spans="1:6" ht="33" customHeight="1">
      <c r="A6" s="139" t="s">
        <v>4</v>
      </c>
      <c r="B6" s="140"/>
      <c r="C6" s="143"/>
      <c r="D6" s="144"/>
      <c r="E6" s="145"/>
    </row>
    <row r="7" spans="1:6" ht="16.5" customHeight="1" thickBot="1">
      <c r="A7" s="141" t="s">
        <v>2</v>
      </c>
      <c r="B7" s="142"/>
      <c r="C7" s="25" t="s">
        <v>210</v>
      </c>
      <c r="D7" s="26" t="s">
        <v>211</v>
      </c>
      <c r="E7" s="57" t="str">
        <f>E5</f>
        <v>0000</v>
      </c>
      <c r="F7" s="52" t="s">
        <v>139</v>
      </c>
    </row>
    <row r="8" spans="1:6" ht="5.0999999999999996" customHeight="1">
      <c r="A8" s="45"/>
      <c r="B8" s="45"/>
      <c r="E8" s="11"/>
      <c r="F8" s="52"/>
    </row>
    <row r="9" spans="1:6" ht="16.5" customHeight="1" thickBot="1">
      <c r="A9" s="87" t="s">
        <v>183</v>
      </c>
      <c r="B9" s="87"/>
    </row>
    <row r="10" spans="1:6" ht="16.5" customHeight="1">
      <c r="A10" s="134" t="s">
        <v>8</v>
      </c>
      <c r="B10" s="62" t="s">
        <v>0</v>
      </c>
      <c r="C10" s="86"/>
      <c r="D10" s="82"/>
      <c r="E10" s="83"/>
    </row>
    <row r="11" spans="1:6" ht="16.5" customHeight="1">
      <c r="A11" s="135"/>
      <c r="B11" s="63" t="s">
        <v>137</v>
      </c>
      <c r="C11" s="31"/>
      <c r="D11" s="29"/>
      <c r="E11" s="30"/>
      <c r="F11" s="52"/>
    </row>
    <row r="12" spans="1:6" ht="16.5" customHeight="1">
      <c r="A12" s="135"/>
      <c r="B12" s="63" t="s">
        <v>1</v>
      </c>
      <c r="C12" s="31"/>
      <c r="D12" s="29"/>
      <c r="E12" s="30"/>
    </row>
    <row r="13" spans="1:6" ht="16.5" customHeight="1">
      <c r="A13" s="135"/>
      <c r="B13" s="63" t="s">
        <v>120</v>
      </c>
      <c r="C13" s="146"/>
      <c r="D13" s="115"/>
      <c r="E13" s="116"/>
    </row>
    <row r="14" spans="1:6" ht="16.5" customHeight="1">
      <c r="A14" s="135"/>
      <c r="B14" s="21" t="s">
        <v>140</v>
      </c>
      <c r="C14" s="29" t="s">
        <v>215</v>
      </c>
      <c r="D14" s="29"/>
      <c r="E14" s="30"/>
    </row>
    <row r="15" spans="1:6" ht="16.5" customHeight="1" thickBot="1">
      <c r="A15" s="136"/>
      <c r="B15" s="22" t="s">
        <v>91</v>
      </c>
      <c r="C15" s="33" t="s">
        <v>214</v>
      </c>
      <c r="D15" s="33"/>
      <c r="E15" s="34"/>
    </row>
    <row r="16" spans="1:6" ht="16.5" hidden="1" customHeight="1">
      <c r="A16" s="130" t="s">
        <v>121</v>
      </c>
      <c r="B16" s="27" t="s">
        <v>122</v>
      </c>
      <c r="C16" s="120"/>
      <c r="D16" s="121"/>
      <c r="E16" s="122"/>
    </row>
    <row r="17" spans="1:5" ht="16.5" hidden="1" customHeight="1">
      <c r="A17" s="131"/>
      <c r="B17" s="21" t="s">
        <v>123</v>
      </c>
      <c r="C17" s="32"/>
      <c r="D17" s="29"/>
      <c r="E17" s="30"/>
    </row>
    <row r="18" spans="1:5" ht="16.5" hidden="1" customHeight="1">
      <c r="A18" s="131"/>
      <c r="B18" s="21" t="s">
        <v>124</v>
      </c>
      <c r="C18" s="123"/>
      <c r="D18" s="124"/>
      <c r="E18" s="125"/>
    </row>
    <row r="19" spans="1:5" ht="16.5" hidden="1" customHeight="1">
      <c r="A19" s="131"/>
      <c r="B19" s="21" t="s">
        <v>5</v>
      </c>
      <c r="C19" s="32" t="s">
        <v>141</v>
      </c>
      <c r="D19" s="29"/>
      <c r="E19" s="30"/>
    </row>
    <row r="20" spans="1:5" ht="16.5" hidden="1" customHeight="1" thickBot="1">
      <c r="A20" s="131"/>
      <c r="B20" s="22" t="s">
        <v>91</v>
      </c>
      <c r="C20" s="60" t="s">
        <v>214</v>
      </c>
      <c r="D20" s="33"/>
      <c r="E20" s="34"/>
    </row>
    <row r="21" spans="1:5" ht="16.5" hidden="1" customHeight="1">
      <c r="A21" s="131"/>
      <c r="B21" s="27" t="s">
        <v>125</v>
      </c>
      <c r="C21" s="120"/>
      <c r="D21" s="121"/>
      <c r="E21" s="122"/>
    </row>
    <row r="22" spans="1:5" ht="16.5" hidden="1" customHeight="1">
      <c r="A22" s="131"/>
      <c r="B22" s="21" t="s">
        <v>126</v>
      </c>
      <c r="C22" s="40"/>
      <c r="D22" s="41"/>
      <c r="E22" s="42"/>
    </row>
    <row r="23" spans="1:5" ht="16.5" hidden="1" customHeight="1">
      <c r="A23" s="131"/>
      <c r="B23" s="21" t="s">
        <v>127</v>
      </c>
      <c r="C23" s="109"/>
      <c r="D23" s="110"/>
      <c r="E23" s="111"/>
    </row>
    <row r="24" spans="1:5" ht="16.5" hidden="1" customHeight="1">
      <c r="A24" s="131"/>
      <c r="B24" s="21" t="s">
        <v>6</v>
      </c>
      <c r="C24" s="32" t="s">
        <v>141</v>
      </c>
      <c r="D24" s="29"/>
      <c r="E24" s="42"/>
    </row>
    <row r="25" spans="1:5" ht="16.5" hidden="1" customHeight="1" thickBot="1">
      <c r="A25" s="131"/>
      <c r="B25" s="22" t="s">
        <v>91</v>
      </c>
      <c r="C25" s="60" t="s">
        <v>214</v>
      </c>
      <c r="D25" s="33"/>
      <c r="E25" s="34"/>
    </row>
    <row r="26" spans="1:5" ht="16.5" hidden="1" customHeight="1">
      <c r="A26" s="131"/>
      <c r="B26" s="35" t="s">
        <v>128</v>
      </c>
      <c r="C26" s="127"/>
      <c r="D26" s="128"/>
      <c r="E26" s="129"/>
    </row>
    <row r="27" spans="1:5" ht="16.5" hidden="1" customHeight="1">
      <c r="A27" s="131"/>
      <c r="B27" s="21" t="s">
        <v>129</v>
      </c>
      <c r="C27" s="40"/>
      <c r="D27" s="41"/>
      <c r="E27" s="42"/>
    </row>
    <row r="28" spans="1:5" ht="16.5" hidden="1" customHeight="1">
      <c r="A28" s="131"/>
      <c r="B28" s="21" t="s">
        <v>130</v>
      </c>
      <c r="C28" s="109"/>
      <c r="D28" s="110"/>
      <c r="E28" s="111"/>
    </row>
    <row r="29" spans="1:5" ht="16.5" hidden="1" customHeight="1">
      <c r="A29" s="131"/>
      <c r="B29" s="36" t="s">
        <v>7</v>
      </c>
      <c r="C29" s="37" t="s">
        <v>141</v>
      </c>
      <c r="D29" s="38"/>
      <c r="E29" s="43"/>
    </row>
    <row r="30" spans="1:5" ht="16.5" hidden="1" customHeight="1" thickBot="1">
      <c r="A30" s="131"/>
      <c r="B30" s="22" t="s">
        <v>91</v>
      </c>
      <c r="C30" s="60" t="s">
        <v>214</v>
      </c>
      <c r="D30" s="33"/>
      <c r="E30" s="34"/>
    </row>
    <row r="31" spans="1:5" ht="16.5" hidden="1" customHeight="1">
      <c r="A31" s="131"/>
      <c r="B31" s="27" t="s">
        <v>131</v>
      </c>
      <c r="C31" s="106"/>
      <c r="D31" s="107"/>
      <c r="E31" s="108"/>
    </row>
    <row r="32" spans="1:5" ht="16.5" hidden="1" customHeight="1">
      <c r="A32" s="131"/>
      <c r="B32" s="21" t="s">
        <v>132</v>
      </c>
      <c r="C32" s="40"/>
      <c r="D32" s="41"/>
      <c r="E32" s="42"/>
    </row>
    <row r="33" spans="1:6" ht="16.5" hidden="1" customHeight="1">
      <c r="A33" s="131"/>
      <c r="B33" s="21" t="s">
        <v>133</v>
      </c>
      <c r="C33" s="109"/>
      <c r="D33" s="110"/>
      <c r="E33" s="111"/>
    </row>
    <row r="34" spans="1:6" ht="16.5" hidden="1" customHeight="1">
      <c r="A34" s="131"/>
      <c r="B34" s="21" t="s">
        <v>89</v>
      </c>
      <c r="C34" s="32" t="s">
        <v>141</v>
      </c>
      <c r="D34" s="29"/>
      <c r="E34" s="42"/>
    </row>
    <row r="35" spans="1:6" ht="16.5" hidden="1" customHeight="1" thickBot="1">
      <c r="A35" s="131"/>
      <c r="B35" s="22" t="s">
        <v>91</v>
      </c>
      <c r="C35" s="60" t="s">
        <v>214</v>
      </c>
      <c r="D35" s="33"/>
      <c r="E35" s="34"/>
    </row>
    <row r="36" spans="1:6" ht="16.5" hidden="1" customHeight="1">
      <c r="A36" s="131"/>
      <c r="B36" s="27" t="s">
        <v>134</v>
      </c>
      <c r="C36" s="106"/>
      <c r="D36" s="107"/>
      <c r="E36" s="108"/>
    </row>
    <row r="37" spans="1:6" ht="16.5" hidden="1" customHeight="1">
      <c r="A37" s="131"/>
      <c r="B37" s="21" t="s">
        <v>135</v>
      </c>
      <c r="C37" s="40"/>
      <c r="D37" s="41"/>
      <c r="E37" s="42"/>
    </row>
    <row r="38" spans="1:6" ht="16.5" hidden="1" customHeight="1">
      <c r="A38" s="131"/>
      <c r="B38" s="21" t="s">
        <v>136</v>
      </c>
      <c r="C38" s="109"/>
      <c r="D38" s="110"/>
      <c r="E38" s="111"/>
    </row>
    <row r="39" spans="1:6" ht="16.5" hidden="1" customHeight="1">
      <c r="A39" s="131"/>
      <c r="B39" s="21" t="s">
        <v>90</v>
      </c>
      <c r="C39" s="31" t="s">
        <v>141</v>
      </c>
      <c r="D39" s="29"/>
      <c r="E39" s="42"/>
    </row>
    <row r="40" spans="1:6" ht="16.5" hidden="1" customHeight="1" thickBot="1">
      <c r="A40" s="132"/>
      <c r="B40" s="22" t="s">
        <v>91</v>
      </c>
      <c r="C40" s="60" t="s">
        <v>214</v>
      </c>
      <c r="D40" s="33"/>
      <c r="E40" s="34"/>
    </row>
    <row r="41" spans="1:6" ht="5.0999999999999996" hidden="1" customHeight="1">
      <c r="A41" s="48"/>
      <c r="B41" s="45"/>
      <c r="E41" s="49"/>
    </row>
    <row r="42" spans="1:6" ht="16.5" hidden="1" customHeight="1" thickBot="1">
      <c r="A42" s="103" t="s">
        <v>198</v>
      </c>
      <c r="B42" s="103"/>
      <c r="C42" s="103"/>
      <c r="D42" s="103"/>
      <c r="E42" s="103"/>
    </row>
    <row r="43" spans="1:6" ht="16.5" hidden="1" customHeight="1">
      <c r="A43" s="80" t="s">
        <v>199</v>
      </c>
      <c r="B43" s="81"/>
      <c r="C43" s="28" t="s">
        <v>141</v>
      </c>
      <c r="D43" s="50"/>
      <c r="E43" s="51"/>
    </row>
    <row r="44" spans="1:6" ht="16.5" hidden="1" customHeight="1">
      <c r="A44" s="104" t="s">
        <v>173</v>
      </c>
      <c r="B44" s="105"/>
      <c r="C44" s="59" t="s">
        <v>141</v>
      </c>
      <c r="D44" s="29"/>
      <c r="E44" s="30"/>
    </row>
    <row r="45" spans="1:6" ht="16.5" hidden="1" customHeight="1">
      <c r="A45" s="65" t="s">
        <v>142</v>
      </c>
      <c r="B45" s="66"/>
      <c r="C45" s="59" t="s">
        <v>171</v>
      </c>
      <c r="D45" s="29"/>
      <c r="E45" s="30"/>
    </row>
    <row r="46" spans="1:6" ht="16.5" hidden="1" customHeight="1">
      <c r="A46" s="65" t="s">
        <v>5</v>
      </c>
      <c r="B46" s="66"/>
      <c r="C46" s="32" t="s">
        <v>141</v>
      </c>
      <c r="D46" s="29"/>
      <c r="E46" s="30"/>
    </row>
    <row r="47" spans="1:6" ht="16.5" hidden="1" customHeight="1">
      <c r="A47" s="65" t="s">
        <v>217</v>
      </c>
      <c r="B47" s="66"/>
      <c r="C47" s="59" t="s">
        <v>214</v>
      </c>
      <c r="D47" s="29"/>
      <c r="E47" s="30"/>
    </row>
    <row r="48" spans="1:6" ht="16.5" hidden="1" customHeight="1" thickBot="1">
      <c r="A48" s="84" t="s">
        <v>180</v>
      </c>
      <c r="B48" s="85"/>
      <c r="C48" s="33">
        <f>VLOOKUP(C45,'㊙'!$A$2:$B$20,2,FALSE)</f>
        <v>0</v>
      </c>
      <c r="D48" s="44"/>
      <c r="E48" s="34"/>
      <c r="F48" s="52" t="s">
        <v>172</v>
      </c>
    </row>
    <row r="49" spans="1:6" ht="16.5" hidden="1" customHeight="1">
      <c r="A49" s="80" t="s">
        <v>199</v>
      </c>
      <c r="B49" s="81"/>
      <c r="C49" s="28" t="s">
        <v>141</v>
      </c>
      <c r="D49" s="50"/>
      <c r="E49" s="51"/>
      <c r="F49" s="52"/>
    </row>
    <row r="50" spans="1:6" ht="16.5" hidden="1" customHeight="1">
      <c r="A50" s="104" t="s">
        <v>173</v>
      </c>
      <c r="B50" s="105"/>
      <c r="C50" s="59" t="s">
        <v>141</v>
      </c>
      <c r="D50" s="29"/>
      <c r="E50" s="30"/>
      <c r="F50" s="52"/>
    </row>
    <row r="51" spans="1:6" ht="16.5" hidden="1" customHeight="1">
      <c r="A51" s="65" t="s">
        <v>143</v>
      </c>
      <c r="B51" s="66"/>
      <c r="C51" s="59" t="s">
        <v>171</v>
      </c>
      <c r="D51" s="29"/>
      <c r="E51" s="30"/>
    </row>
    <row r="52" spans="1:6" ht="16.5" hidden="1" customHeight="1">
      <c r="A52" s="65" t="s">
        <v>6</v>
      </c>
      <c r="B52" s="66"/>
      <c r="C52" s="32" t="s">
        <v>141</v>
      </c>
      <c r="D52" s="29"/>
      <c r="E52" s="30"/>
    </row>
    <row r="53" spans="1:6" ht="16.5" hidden="1" customHeight="1">
      <c r="A53" s="65" t="s">
        <v>216</v>
      </c>
      <c r="B53" s="66"/>
      <c r="C53" s="59" t="s">
        <v>214</v>
      </c>
      <c r="D53" s="29"/>
      <c r="E53" s="30"/>
    </row>
    <row r="54" spans="1:6" ht="16.5" hidden="1" customHeight="1" thickBot="1">
      <c r="A54" s="84" t="s">
        <v>181</v>
      </c>
      <c r="B54" s="85"/>
      <c r="C54" s="33">
        <f>VLOOKUP(C51,'㊙'!$A$2:$B$20,2,FALSE)</f>
        <v>0</v>
      </c>
      <c r="D54" s="44"/>
      <c r="E54" s="34"/>
      <c r="F54" s="52" t="s">
        <v>172</v>
      </c>
    </row>
    <row r="55" spans="1:6" ht="16.5" hidden="1" customHeight="1">
      <c r="A55" s="80" t="s">
        <v>199</v>
      </c>
      <c r="B55" s="81"/>
      <c r="C55" s="28" t="s">
        <v>141</v>
      </c>
      <c r="D55" s="50"/>
      <c r="E55" s="51"/>
      <c r="F55" s="52"/>
    </row>
    <row r="56" spans="1:6" ht="16.5" hidden="1" customHeight="1">
      <c r="A56" s="104" t="s">
        <v>173</v>
      </c>
      <c r="B56" s="105"/>
      <c r="C56" s="59" t="s">
        <v>141</v>
      </c>
      <c r="D56" s="29"/>
      <c r="E56" s="30"/>
      <c r="F56" s="52"/>
    </row>
    <row r="57" spans="1:6" ht="16.5" hidden="1" customHeight="1">
      <c r="A57" s="65" t="s">
        <v>144</v>
      </c>
      <c r="B57" s="66"/>
      <c r="C57" s="59" t="s">
        <v>171</v>
      </c>
      <c r="D57" s="29"/>
      <c r="E57" s="30"/>
    </row>
    <row r="58" spans="1:6" ht="16.5" hidden="1" customHeight="1">
      <c r="A58" s="65" t="s">
        <v>7</v>
      </c>
      <c r="B58" s="66"/>
      <c r="C58" s="32" t="s">
        <v>141</v>
      </c>
      <c r="D58" s="29"/>
      <c r="E58" s="30"/>
    </row>
    <row r="59" spans="1:6" ht="16.5" hidden="1" customHeight="1">
      <c r="A59" s="65" t="s">
        <v>216</v>
      </c>
      <c r="B59" s="66"/>
      <c r="C59" s="59" t="s">
        <v>214</v>
      </c>
      <c r="D59" s="29"/>
      <c r="E59" s="30"/>
    </row>
    <row r="60" spans="1:6" ht="16.5" hidden="1" customHeight="1" thickBot="1">
      <c r="A60" s="84" t="s">
        <v>182</v>
      </c>
      <c r="B60" s="85"/>
      <c r="C60" s="33">
        <f>VLOOKUP(C57,'㊙'!$A$2:$B$20,2,FALSE)</f>
        <v>0</v>
      </c>
      <c r="D60" s="44"/>
      <c r="E60" s="34"/>
      <c r="F60" s="52" t="s">
        <v>172</v>
      </c>
    </row>
    <row r="61" spans="1:6" ht="5.0999999999999996" hidden="1" customHeight="1">
      <c r="A61" s="45"/>
      <c r="B61" s="45"/>
      <c r="C61" s="11"/>
      <c r="F61" s="52"/>
    </row>
    <row r="62" spans="1:6" ht="16.5" hidden="1" customHeight="1" thickBot="1">
      <c r="A62" s="87" t="s">
        <v>218</v>
      </c>
      <c r="B62" s="87"/>
      <c r="C62" s="112" t="s">
        <v>219</v>
      </c>
      <c r="D62" s="112"/>
      <c r="E62" s="112"/>
    </row>
    <row r="63" spans="1:6" ht="16.5" hidden="1" customHeight="1">
      <c r="A63" s="101"/>
      <c r="B63" s="102"/>
      <c r="C63" s="86"/>
      <c r="D63" s="82"/>
      <c r="E63" s="83"/>
    </row>
    <row r="64" spans="1:6" ht="16.5" hidden="1" customHeight="1">
      <c r="A64" s="92"/>
      <c r="B64" s="93"/>
      <c r="C64" s="114"/>
      <c r="D64" s="115"/>
      <c r="E64" s="116"/>
    </row>
    <row r="65" spans="1:10" ht="16.5" hidden="1" customHeight="1">
      <c r="A65" s="92"/>
      <c r="B65" s="93"/>
      <c r="C65" s="114"/>
      <c r="D65" s="115"/>
      <c r="E65" s="116"/>
    </row>
    <row r="66" spans="1:10" ht="16.5" hidden="1" customHeight="1" thickBot="1">
      <c r="A66" s="94"/>
      <c r="B66" s="95"/>
      <c r="C66" s="117"/>
      <c r="D66" s="118"/>
      <c r="E66" s="119"/>
      <c r="J66" s="53"/>
    </row>
    <row r="67" spans="1:10" ht="5.0999999999999996" customHeight="1">
      <c r="A67" s="45"/>
      <c r="B67" s="45"/>
      <c r="C67" s="11"/>
      <c r="D67" s="11"/>
      <c r="E67" s="11"/>
    </row>
    <row r="68" spans="1:10" ht="16.5" customHeight="1">
      <c r="A68" s="96" t="s">
        <v>184</v>
      </c>
      <c r="B68" s="96"/>
      <c r="D68" s="61"/>
      <c r="E68" s="61"/>
      <c r="F68" s="61"/>
    </row>
    <row r="69" spans="1:10" ht="16.5" customHeight="1" thickBot="1">
      <c r="A69" s="113" t="s">
        <v>223</v>
      </c>
      <c r="B69" s="113"/>
      <c r="C69" s="113"/>
      <c r="D69" s="113"/>
      <c r="E69" s="113"/>
      <c r="F69" s="61"/>
    </row>
    <row r="70" spans="1:10" ht="16.5" customHeight="1" thickBot="1">
      <c r="A70" s="97" t="s">
        <v>174</v>
      </c>
      <c r="B70" s="98"/>
      <c r="C70" s="88" t="s">
        <v>171</v>
      </c>
      <c r="D70" s="88"/>
      <c r="E70" s="89"/>
    </row>
    <row r="71" spans="1:10" ht="16.5" hidden="1" customHeight="1">
      <c r="A71" s="99" t="s">
        <v>87</v>
      </c>
      <c r="B71" s="100"/>
      <c r="C71" s="90" t="e">
        <f>VLOOKUP(C70,装置検索!$A$5:$B$22,2,FALSE)</f>
        <v>#N/A</v>
      </c>
      <c r="D71" s="90"/>
      <c r="E71" s="91"/>
      <c r="F71" s="52" t="s">
        <v>172</v>
      </c>
    </row>
    <row r="72" spans="1:10" ht="16.5" hidden="1" customHeight="1">
      <c r="A72" s="65" t="s">
        <v>88</v>
      </c>
      <c r="B72" s="66"/>
      <c r="C72" s="67" t="e">
        <f>VLOOKUP(C70,装置検索!$A$5:$C$22,3,FALSE)</f>
        <v>#N/A</v>
      </c>
      <c r="D72" s="67"/>
      <c r="E72" s="68"/>
      <c r="F72" s="52" t="s">
        <v>172</v>
      </c>
    </row>
    <row r="73" spans="1:10" ht="16.5" hidden="1" customHeight="1">
      <c r="A73" s="65" t="s">
        <v>175</v>
      </c>
      <c r="B73" s="66"/>
      <c r="C73" s="67" t="e">
        <f>VLOOKUP(C70,装置検索!$A$5:$F$22,6,FALSE)</f>
        <v>#N/A</v>
      </c>
      <c r="D73" s="67"/>
      <c r="E73" s="68"/>
      <c r="F73" s="52" t="s">
        <v>172</v>
      </c>
    </row>
    <row r="74" spans="1:10" ht="16.5" hidden="1" customHeight="1">
      <c r="A74" s="65" t="s">
        <v>83</v>
      </c>
      <c r="B74" s="66"/>
      <c r="C74" s="67" t="e">
        <f>VLOOKUP(データセット開設申込書!C70,装置検索!$A$5:$G$22,7,FALSE)</f>
        <v>#N/A</v>
      </c>
      <c r="D74" s="67"/>
      <c r="E74" s="68"/>
      <c r="F74" s="52" t="s">
        <v>172</v>
      </c>
    </row>
    <row r="75" spans="1:10" ht="16.5" hidden="1" customHeight="1">
      <c r="A75" s="65" t="s">
        <v>12</v>
      </c>
      <c r="B75" s="66"/>
      <c r="C75" s="67" t="e">
        <f>VLOOKUP(C70,装置検索!A5:$H$22,8,FALSE)</f>
        <v>#N/A</v>
      </c>
      <c r="D75" s="67"/>
      <c r="E75" s="68"/>
      <c r="F75" s="52" t="s">
        <v>172</v>
      </c>
    </row>
    <row r="76" spans="1:10" ht="16.5" hidden="1" customHeight="1">
      <c r="A76" s="65" t="s">
        <v>13</v>
      </c>
      <c r="B76" s="66"/>
      <c r="C76" s="67" t="e">
        <f>VLOOKUP(C70,装置検索!$A$5:$I$22,9,FALSE)</f>
        <v>#N/A</v>
      </c>
      <c r="D76" s="67"/>
      <c r="E76" s="68"/>
      <c r="F76" s="52" t="s">
        <v>172</v>
      </c>
    </row>
    <row r="77" spans="1:10" ht="16.5" hidden="1" customHeight="1">
      <c r="A77" s="65" t="s">
        <v>101</v>
      </c>
      <c r="B77" s="66"/>
      <c r="C77" s="67" t="e">
        <f>VLOOKUP(C70,装置検索!$A$5:$J$22,10,FALSE)</f>
        <v>#N/A</v>
      </c>
      <c r="D77" s="67"/>
      <c r="E77" s="68"/>
      <c r="F77" s="52" t="s">
        <v>172</v>
      </c>
    </row>
    <row r="78" spans="1:10" ht="16.5" hidden="1" customHeight="1">
      <c r="A78" s="65" t="s">
        <v>102</v>
      </c>
      <c r="B78" s="66"/>
      <c r="C78" s="67" t="e">
        <f>VLOOKUP(C70,装置検索!$A$5:$K$22,11,FALSE)</f>
        <v>#N/A</v>
      </c>
      <c r="D78" s="67"/>
      <c r="E78" s="68"/>
      <c r="F78" s="52" t="s">
        <v>172</v>
      </c>
    </row>
    <row r="79" spans="1:10" ht="16.5" hidden="1" customHeight="1">
      <c r="A79" s="65" t="s">
        <v>14</v>
      </c>
      <c r="B79" s="66"/>
      <c r="C79" s="78">
        <f>C6</f>
        <v>0</v>
      </c>
      <c r="D79" s="78"/>
      <c r="E79" s="79"/>
      <c r="F79" s="52" t="s">
        <v>172</v>
      </c>
      <c r="G79" s="12" t="s">
        <v>177</v>
      </c>
    </row>
    <row r="80" spans="1:10" ht="16.5" hidden="1" customHeight="1">
      <c r="A80" s="65" t="s">
        <v>15</v>
      </c>
      <c r="B80" s="66"/>
      <c r="C80" s="32" t="s">
        <v>213</v>
      </c>
      <c r="D80" s="29"/>
      <c r="E80" s="30"/>
    </row>
    <row r="81" spans="1:6" ht="16.5" hidden="1" customHeight="1">
      <c r="A81" s="65" t="s">
        <v>206</v>
      </c>
      <c r="B81" s="66"/>
      <c r="C81" s="55"/>
      <c r="D81" s="29"/>
      <c r="E81" s="30"/>
    </row>
    <row r="82" spans="1:6" ht="16.5" hidden="1" customHeight="1">
      <c r="A82" s="65" t="s">
        <v>207</v>
      </c>
      <c r="B82" s="66"/>
      <c r="C82" s="55"/>
      <c r="D82" s="29"/>
      <c r="E82" s="30"/>
    </row>
    <row r="83" spans="1:6" ht="16.5" hidden="1" customHeight="1">
      <c r="A83" s="65" t="s">
        <v>16</v>
      </c>
      <c r="B83" s="66"/>
      <c r="C83" s="67" t="e">
        <f>VLOOKUP(C70,装置検索!$A$5:$M$22,12,FALSE)</f>
        <v>#N/A</v>
      </c>
      <c r="D83" s="67"/>
      <c r="E83" s="68"/>
      <c r="F83" s="52" t="s">
        <v>172</v>
      </c>
    </row>
    <row r="84" spans="1:6" ht="49.5" hidden="1" customHeight="1">
      <c r="A84" s="65" t="s">
        <v>92</v>
      </c>
      <c r="B84" s="66"/>
      <c r="C84" s="69"/>
      <c r="D84" s="69"/>
      <c r="E84" s="70"/>
    </row>
    <row r="85" spans="1:6" ht="19.5" hidden="1" customHeight="1">
      <c r="A85" s="71" t="s">
        <v>203</v>
      </c>
      <c r="B85" s="72"/>
      <c r="C85" s="54" t="e">
        <f>VLOOKUP(データセット開設申込書!C70,装置検索!$A$5:$M$22,13,FALSE)</f>
        <v>#N/A</v>
      </c>
      <c r="D85" s="38"/>
      <c r="E85" s="39"/>
      <c r="F85" s="52" t="s">
        <v>139</v>
      </c>
    </row>
    <row r="86" spans="1:6" ht="33" hidden="1" customHeight="1" thickBot="1">
      <c r="A86" s="73"/>
      <c r="B86" s="74"/>
      <c r="C86" s="75" t="s">
        <v>208</v>
      </c>
      <c r="D86" s="76"/>
      <c r="E86" s="77"/>
    </row>
    <row r="87" spans="1:6" ht="16.5" thickBot="1"/>
    <row r="88" spans="1:6" ht="16.5" thickBot="1">
      <c r="A88" s="97" t="s">
        <v>204</v>
      </c>
      <c r="B88" s="98"/>
      <c r="C88" s="88" t="s">
        <v>171</v>
      </c>
      <c r="D88" s="88"/>
      <c r="E88" s="89"/>
    </row>
    <row r="89" spans="1:6" hidden="1">
      <c r="A89" s="99" t="s">
        <v>87</v>
      </c>
      <c r="B89" s="100"/>
      <c r="C89" s="90" t="e">
        <f>VLOOKUP(C88,装置検索!$A$5:$B$22,2,FALSE)</f>
        <v>#N/A</v>
      </c>
      <c r="D89" s="90"/>
      <c r="E89" s="91"/>
      <c r="F89" s="52" t="s">
        <v>139</v>
      </c>
    </row>
    <row r="90" spans="1:6" hidden="1">
      <c r="A90" s="65" t="s">
        <v>88</v>
      </c>
      <c r="B90" s="66"/>
      <c r="C90" s="67" t="e">
        <f>VLOOKUP(C88,装置検索!$A$5:$C$22,3,FALSE)</f>
        <v>#N/A</v>
      </c>
      <c r="D90" s="67"/>
      <c r="E90" s="68"/>
      <c r="F90" s="52" t="s">
        <v>139</v>
      </c>
    </row>
    <row r="91" spans="1:6" hidden="1">
      <c r="A91" s="65" t="s">
        <v>175</v>
      </c>
      <c r="B91" s="66"/>
      <c r="C91" s="67" t="e">
        <f>VLOOKUP(C88,装置検索!$A$5:$F$22,6,FALSE)</f>
        <v>#N/A</v>
      </c>
      <c r="D91" s="67"/>
      <c r="E91" s="68"/>
      <c r="F91" s="52" t="s">
        <v>139</v>
      </c>
    </row>
    <row r="92" spans="1:6" hidden="1">
      <c r="A92" s="65" t="s">
        <v>83</v>
      </c>
      <c r="B92" s="66"/>
      <c r="C92" s="67" t="e">
        <f>VLOOKUP(データセット開設申込書!C88,装置検索!$A$5:$G$22,7,FALSE)</f>
        <v>#N/A</v>
      </c>
      <c r="D92" s="67"/>
      <c r="E92" s="68"/>
      <c r="F92" s="52" t="s">
        <v>139</v>
      </c>
    </row>
    <row r="93" spans="1:6" hidden="1">
      <c r="A93" s="65" t="s">
        <v>12</v>
      </c>
      <c r="B93" s="66"/>
      <c r="C93" s="67">
        <f ca="1">VLOOKUP(C93,装置検索!A$22:$H23,8,FALSE)</f>
        <v>0</v>
      </c>
      <c r="D93" s="67"/>
      <c r="E93" s="68"/>
      <c r="F93" s="52" t="s">
        <v>139</v>
      </c>
    </row>
    <row r="94" spans="1:6" hidden="1">
      <c r="A94" s="65" t="s">
        <v>13</v>
      </c>
      <c r="B94" s="66"/>
      <c r="C94" s="67" t="e">
        <f>VLOOKUP(C88,装置検索!$A$5:$I$22,9,FALSE)</f>
        <v>#N/A</v>
      </c>
      <c r="D94" s="67"/>
      <c r="E94" s="68"/>
      <c r="F94" s="52" t="s">
        <v>139</v>
      </c>
    </row>
    <row r="95" spans="1:6" hidden="1">
      <c r="A95" s="65" t="s">
        <v>101</v>
      </c>
      <c r="B95" s="66"/>
      <c r="C95" s="67" t="e">
        <f>VLOOKUP(C88,装置検索!$A$5:$J$22,10,FALSE)</f>
        <v>#N/A</v>
      </c>
      <c r="D95" s="67"/>
      <c r="E95" s="68"/>
      <c r="F95" s="52" t="s">
        <v>139</v>
      </c>
    </row>
    <row r="96" spans="1:6" hidden="1">
      <c r="A96" s="65" t="s">
        <v>102</v>
      </c>
      <c r="B96" s="66"/>
      <c r="C96" s="67" t="e">
        <f>VLOOKUP(C88,装置検索!$A$5:$K$22,11,FALSE)</f>
        <v>#N/A</v>
      </c>
      <c r="D96" s="67"/>
      <c r="E96" s="68"/>
      <c r="F96" s="52" t="s">
        <v>139</v>
      </c>
    </row>
    <row r="97" spans="1:6" hidden="1">
      <c r="A97" s="65" t="s">
        <v>14</v>
      </c>
      <c r="B97" s="66"/>
      <c r="C97" s="78">
        <f>C6</f>
        <v>0</v>
      </c>
      <c r="D97" s="78"/>
      <c r="E97" s="79"/>
      <c r="F97" s="52" t="s">
        <v>139</v>
      </c>
    </row>
    <row r="98" spans="1:6" hidden="1">
      <c r="A98" s="65" t="s">
        <v>15</v>
      </c>
      <c r="B98" s="66"/>
      <c r="C98" s="29" t="str">
        <f>C80</f>
        <v>選択してください．</v>
      </c>
      <c r="D98" s="29"/>
      <c r="E98" s="30"/>
      <c r="F98" s="52" t="s">
        <v>139</v>
      </c>
    </row>
    <row r="99" spans="1:6" hidden="1">
      <c r="A99" s="65" t="s">
        <v>206</v>
      </c>
      <c r="B99" s="66"/>
      <c r="C99" s="58">
        <f>C81</f>
        <v>0</v>
      </c>
      <c r="D99" s="29"/>
      <c r="E99" s="30"/>
      <c r="F99" s="52" t="s">
        <v>139</v>
      </c>
    </row>
    <row r="100" spans="1:6" hidden="1">
      <c r="A100" s="65" t="s">
        <v>207</v>
      </c>
      <c r="B100" s="66"/>
      <c r="C100" s="58">
        <f>C82</f>
        <v>0</v>
      </c>
      <c r="D100" s="29"/>
      <c r="E100" s="30"/>
      <c r="F100" s="52" t="s">
        <v>139</v>
      </c>
    </row>
    <row r="101" spans="1:6" hidden="1">
      <c r="A101" s="65" t="s">
        <v>16</v>
      </c>
      <c r="B101" s="66"/>
      <c r="C101" s="67" t="e">
        <f>VLOOKUP(C88,装置検索!$A$5:$M$22,12,FALSE)</f>
        <v>#N/A</v>
      </c>
      <c r="D101" s="67"/>
      <c r="E101" s="68"/>
      <c r="F101" s="52" t="s">
        <v>139</v>
      </c>
    </row>
    <row r="102" spans="1:6" ht="49.5" hidden="1" customHeight="1">
      <c r="A102" s="65" t="s">
        <v>92</v>
      </c>
      <c r="B102" s="66"/>
      <c r="C102" s="69"/>
      <c r="D102" s="69"/>
      <c r="E102" s="70"/>
    </row>
    <row r="103" spans="1:6" hidden="1">
      <c r="A103" s="71" t="s">
        <v>195</v>
      </c>
      <c r="B103" s="72"/>
      <c r="C103" s="54" t="e">
        <f>VLOOKUP(データセット開設申込書!C88,装置検索!$A$5:$M$22,13,FALSE)</f>
        <v>#N/A</v>
      </c>
      <c r="D103" s="38"/>
      <c r="E103" s="39"/>
      <c r="F103" s="52" t="s">
        <v>139</v>
      </c>
    </row>
    <row r="104" spans="1:6" ht="49.5" hidden="1" customHeight="1" thickBot="1">
      <c r="A104" s="73"/>
      <c r="B104" s="74"/>
      <c r="C104" s="75" t="s">
        <v>208</v>
      </c>
      <c r="D104" s="76"/>
      <c r="E104" s="77"/>
    </row>
    <row r="105" spans="1:6" ht="16.5" hidden="1" thickBot="1"/>
    <row r="106" spans="1:6" hidden="1">
      <c r="A106" s="80" t="s">
        <v>205</v>
      </c>
      <c r="B106" s="81"/>
      <c r="C106" s="82" t="s">
        <v>171</v>
      </c>
      <c r="D106" s="82"/>
      <c r="E106" s="83"/>
    </row>
    <row r="107" spans="1:6" hidden="1">
      <c r="A107" s="65" t="s">
        <v>87</v>
      </c>
      <c r="B107" s="66"/>
      <c r="C107" s="67" t="e">
        <f>VLOOKUP(C106,装置検索!$A$5:$B$22,2,FALSE)</f>
        <v>#N/A</v>
      </c>
      <c r="D107" s="67"/>
      <c r="E107" s="68"/>
      <c r="F107" s="52" t="s">
        <v>139</v>
      </c>
    </row>
    <row r="108" spans="1:6" hidden="1">
      <c r="A108" s="65" t="s">
        <v>88</v>
      </c>
      <c r="B108" s="66"/>
      <c r="C108" s="67" t="e">
        <f>VLOOKUP(C106,装置検索!$A$5:$C$22,3,FALSE)</f>
        <v>#N/A</v>
      </c>
      <c r="D108" s="67"/>
      <c r="E108" s="68"/>
      <c r="F108" s="52" t="s">
        <v>139</v>
      </c>
    </row>
    <row r="109" spans="1:6" hidden="1">
      <c r="A109" s="65" t="s">
        <v>175</v>
      </c>
      <c r="B109" s="66"/>
      <c r="C109" s="67" t="e">
        <f>VLOOKUP(C106,装置検索!$A$5:$F$22,6,FALSE)</f>
        <v>#N/A</v>
      </c>
      <c r="D109" s="67"/>
      <c r="E109" s="68"/>
      <c r="F109" s="52" t="s">
        <v>139</v>
      </c>
    </row>
    <row r="110" spans="1:6" hidden="1">
      <c r="A110" s="65" t="s">
        <v>83</v>
      </c>
      <c r="B110" s="66"/>
      <c r="C110" s="67" t="e">
        <f>VLOOKUP(データセット開設申込書!C106,装置検索!$A$5:$G$22,7,FALSE)</f>
        <v>#N/A</v>
      </c>
      <c r="D110" s="67"/>
      <c r="E110" s="68"/>
      <c r="F110" s="52" t="s">
        <v>139</v>
      </c>
    </row>
    <row r="111" spans="1:6" hidden="1">
      <c r="A111" s="65" t="s">
        <v>12</v>
      </c>
      <c r="B111" s="66"/>
      <c r="C111" s="67">
        <f ca="1">VLOOKUP(C111,装置検索!A$22:$H41,8,FALSE)</f>
        <v>0</v>
      </c>
      <c r="D111" s="67"/>
      <c r="E111" s="68"/>
      <c r="F111" s="52" t="s">
        <v>139</v>
      </c>
    </row>
    <row r="112" spans="1:6" hidden="1">
      <c r="A112" s="65" t="s">
        <v>13</v>
      </c>
      <c r="B112" s="66"/>
      <c r="C112" s="67" t="e">
        <f>VLOOKUP(C106,装置検索!$A$5:$I$22,9,FALSE)</f>
        <v>#N/A</v>
      </c>
      <c r="D112" s="67"/>
      <c r="E112" s="68"/>
      <c r="F112" s="52" t="s">
        <v>139</v>
      </c>
    </row>
    <row r="113" spans="1:6" hidden="1">
      <c r="A113" s="65" t="s">
        <v>101</v>
      </c>
      <c r="B113" s="66"/>
      <c r="C113" s="67" t="e">
        <f>VLOOKUP(C106,装置検索!$A$5:$J$22,10,FALSE)</f>
        <v>#N/A</v>
      </c>
      <c r="D113" s="67"/>
      <c r="E113" s="68"/>
      <c r="F113" s="52" t="s">
        <v>139</v>
      </c>
    </row>
    <row r="114" spans="1:6" hidden="1">
      <c r="A114" s="65" t="s">
        <v>102</v>
      </c>
      <c r="B114" s="66"/>
      <c r="C114" s="67" t="e">
        <f>VLOOKUP(C106,装置検索!$A$5:$K$22,11,FALSE)</f>
        <v>#N/A</v>
      </c>
      <c r="D114" s="67"/>
      <c r="E114" s="68"/>
      <c r="F114" s="52" t="s">
        <v>139</v>
      </c>
    </row>
    <row r="115" spans="1:6" hidden="1">
      <c r="A115" s="65" t="s">
        <v>14</v>
      </c>
      <c r="B115" s="66"/>
      <c r="C115" s="78">
        <f>C6</f>
        <v>0</v>
      </c>
      <c r="D115" s="78"/>
      <c r="E115" s="79"/>
      <c r="F115" s="52" t="s">
        <v>139</v>
      </c>
    </row>
    <row r="116" spans="1:6" hidden="1">
      <c r="A116" s="65" t="s">
        <v>15</v>
      </c>
      <c r="B116" s="66"/>
      <c r="C116" s="29" t="str">
        <f>C80</f>
        <v>選択してください．</v>
      </c>
      <c r="D116" s="29"/>
      <c r="E116" s="30"/>
      <c r="F116" s="52" t="s">
        <v>139</v>
      </c>
    </row>
    <row r="117" spans="1:6" hidden="1">
      <c r="A117" s="65" t="s">
        <v>206</v>
      </c>
      <c r="B117" s="66"/>
      <c r="C117" s="58">
        <f>C81</f>
        <v>0</v>
      </c>
      <c r="D117" s="29"/>
      <c r="E117" s="30"/>
      <c r="F117" s="52" t="s">
        <v>139</v>
      </c>
    </row>
    <row r="118" spans="1:6" hidden="1">
      <c r="A118" s="65" t="s">
        <v>207</v>
      </c>
      <c r="B118" s="66"/>
      <c r="C118" s="58">
        <f>C82</f>
        <v>0</v>
      </c>
      <c r="D118" s="29"/>
      <c r="E118" s="30"/>
      <c r="F118" s="52" t="s">
        <v>139</v>
      </c>
    </row>
    <row r="119" spans="1:6" hidden="1">
      <c r="A119" s="65" t="s">
        <v>16</v>
      </c>
      <c r="B119" s="66"/>
      <c r="C119" s="67" t="e">
        <f>VLOOKUP(C106,装置検索!$A$5:$M$22,12,FALSE)</f>
        <v>#N/A</v>
      </c>
      <c r="D119" s="67"/>
      <c r="E119" s="68"/>
      <c r="F119" s="52" t="s">
        <v>139</v>
      </c>
    </row>
    <row r="120" spans="1:6" ht="49.5" hidden="1" customHeight="1">
      <c r="A120" s="65" t="s">
        <v>92</v>
      </c>
      <c r="B120" s="66"/>
      <c r="C120" s="69"/>
      <c r="D120" s="69"/>
      <c r="E120" s="70"/>
    </row>
    <row r="121" spans="1:6" hidden="1">
      <c r="A121" s="71" t="s">
        <v>195</v>
      </c>
      <c r="B121" s="72"/>
      <c r="C121" s="54" t="e">
        <f>VLOOKUP(データセット開設申込書!C106,装置検索!$A$5:$M$22,13,FALSE)</f>
        <v>#N/A</v>
      </c>
      <c r="D121" s="38"/>
      <c r="E121" s="39"/>
      <c r="F121" s="52" t="s">
        <v>139</v>
      </c>
    </row>
    <row r="122" spans="1:6" ht="49.5" hidden="1" customHeight="1" thickBot="1">
      <c r="A122" s="73"/>
      <c r="B122" s="74"/>
      <c r="C122" s="75" t="s">
        <v>208</v>
      </c>
      <c r="D122" s="76"/>
      <c r="E122" s="77"/>
    </row>
  </sheetData>
  <mergeCells count="139">
    <mergeCell ref="B3:E3"/>
    <mergeCell ref="A10:A15"/>
    <mergeCell ref="A5:B5"/>
    <mergeCell ref="A6:B6"/>
    <mergeCell ref="A7:B7"/>
    <mergeCell ref="A9:B9"/>
    <mergeCell ref="C6:E6"/>
    <mergeCell ref="C10:E10"/>
    <mergeCell ref="C13:E13"/>
    <mergeCell ref="C16:E16"/>
    <mergeCell ref="C18:E18"/>
    <mergeCell ref="C33:E33"/>
    <mergeCell ref="A4:B4"/>
    <mergeCell ref="C21:E21"/>
    <mergeCell ref="C26:E26"/>
    <mergeCell ref="C23:E23"/>
    <mergeCell ref="C28:E28"/>
    <mergeCell ref="C31:E31"/>
    <mergeCell ref="A16:A40"/>
    <mergeCell ref="A42:E42"/>
    <mergeCell ref="A44:B44"/>
    <mergeCell ref="A52:B52"/>
    <mergeCell ref="A54:B54"/>
    <mergeCell ref="C36:E36"/>
    <mergeCell ref="C38:E38"/>
    <mergeCell ref="A72:B72"/>
    <mergeCell ref="A73:B73"/>
    <mergeCell ref="A74:B74"/>
    <mergeCell ref="C72:E72"/>
    <mergeCell ref="C73:E73"/>
    <mergeCell ref="C74:E74"/>
    <mergeCell ref="A49:B49"/>
    <mergeCell ref="A50:B50"/>
    <mergeCell ref="A55:B55"/>
    <mergeCell ref="A56:B56"/>
    <mergeCell ref="A47:B47"/>
    <mergeCell ref="A53:B53"/>
    <mergeCell ref="A59:B59"/>
    <mergeCell ref="C62:E62"/>
    <mergeCell ref="A69:E69"/>
    <mergeCell ref="C64:E64"/>
    <mergeCell ref="C65:E65"/>
    <mergeCell ref="C66:E66"/>
    <mergeCell ref="C70:E70"/>
    <mergeCell ref="C71:E71"/>
    <mergeCell ref="A64:B64"/>
    <mergeCell ref="A65:B65"/>
    <mergeCell ref="A66:B66"/>
    <mergeCell ref="A68:B68"/>
    <mergeCell ref="A70:B70"/>
    <mergeCell ref="A71:B71"/>
    <mergeCell ref="A63:B63"/>
    <mergeCell ref="A43:B43"/>
    <mergeCell ref="A45:B45"/>
    <mergeCell ref="A46:B46"/>
    <mergeCell ref="A48:B48"/>
    <mergeCell ref="A51:B51"/>
    <mergeCell ref="C63:E63"/>
    <mergeCell ref="A57:B57"/>
    <mergeCell ref="A58:B58"/>
    <mergeCell ref="A60:B60"/>
    <mergeCell ref="A62:B62"/>
    <mergeCell ref="A85:B86"/>
    <mergeCell ref="C86:E86"/>
    <mergeCell ref="A84:B84"/>
    <mergeCell ref="C84:E84"/>
    <mergeCell ref="A75:B75"/>
    <mergeCell ref="A76:B76"/>
    <mergeCell ref="A77:B77"/>
    <mergeCell ref="A78:B78"/>
    <mergeCell ref="A79:B79"/>
    <mergeCell ref="A80:B80"/>
    <mergeCell ref="A83:B83"/>
    <mergeCell ref="C76:E76"/>
    <mergeCell ref="C77:E77"/>
    <mergeCell ref="C78:E78"/>
    <mergeCell ref="C79:E79"/>
    <mergeCell ref="C83:E83"/>
    <mergeCell ref="A81:B81"/>
    <mergeCell ref="A82:B82"/>
    <mergeCell ref="C75:E75"/>
    <mergeCell ref="A92:B92"/>
    <mergeCell ref="C92:E92"/>
    <mergeCell ref="A93:B93"/>
    <mergeCell ref="C93:E93"/>
    <mergeCell ref="A88:B88"/>
    <mergeCell ref="C88:E88"/>
    <mergeCell ref="A89:B89"/>
    <mergeCell ref="C89:E89"/>
    <mergeCell ref="A90:B90"/>
    <mergeCell ref="C90:E90"/>
    <mergeCell ref="A91:B91"/>
    <mergeCell ref="C91:E91"/>
    <mergeCell ref="A97:B97"/>
    <mergeCell ref="C97:E97"/>
    <mergeCell ref="A98:B98"/>
    <mergeCell ref="A99:B99"/>
    <mergeCell ref="A100:B100"/>
    <mergeCell ref="A94:B94"/>
    <mergeCell ref="C94:E94"/>
    <mergeCell ref="A95:B95"/>
    <mergeCell ref="C95:E95"/>
    <mergeCell ref="A96:B96"/>
    <mergeCell ref="C96:E96"/>
    <mergeCell ref="A106:B106"/>
    <mergeCell ref="C106:E106"/>
    <mergeCell ref="A107:B107"/>
    <mergeCell ref="C107:E107"/>
    <mergeCell ref="A108:B108"/>
    <mergeCell ref="C108:E108"/>
    <mergeCell ref="A101:B101"/>
    <mergeCell ref="C101:E101"/>
    <mergeCell ref="A102:B102"/>
    <mergeCell ref="C102:E102"/>
    <mergeCell ref="A103:B104"/>
    <mergeCell ref="C104:E104"/>
    <mergeCell ref="A112:B112"/>
    <mergeCell ref="C112:E112"/>
    <mergeCell ref="A113:B113"/>
    <mergeCell ref="C113:E113"/>
    <mergeCell ref="A114:B114"/>
    <mergeCell ref="C114:E114"/>
    <mergeCell ref="A109:B109"/>
    <mergeCell ref="C109:E109"/>
    <mergeCell ref="A110:B110"/>
    <mergeCell ref="C110:E110"/>
    <mergeCell ref="A111:B111"/>
    <mergeCell ref="C111:E111"/>
    <mergeCell ref="A119:B119"/>
    <mergeCell ref="C119:E119"/>
    <mergeCell ref="A120:B120"/>
    <mergeCell ref="C120:E120"/>
    <mergeCell ref="A121:B122"/>
    <mergeCell ref="C122:E122"/>
    <mergeCell ref="A115:B115"/>
    <mergeCell ref="C115:E115"/>
    <mergeCell ref="A116:B116"/>
    <mergeCell ref="A117:B117"/>
    <mergeCell ref="A118:B118"/>
  </mergeCells>
  <phoneticPr fontId="1"/>
  <dataValidations count="11">
    <dataValidation type="list" allowBlank="1" showInputMessage="1" showErrorMessage="1" sqref="D8" xr:uid="{1D30D499-4045-4A97-8DC3-D7376558AA75}">
      <formula1>"23JI,24JI,25JI,26JI,27JI,28JI,29JI,30JI,"</formula1>
    </dataValidation>
    <dataValidation type="list" allowBlank="1" showInputMessage="1" showErrorMessage="1" sqref="C5" xr:uid="{18F8DE36-60A1-4E7A-940F-A21C5C4E42A1}">
      <formula1>"JPMXP1222JI,JPMXP1223JI,JPMXP1224JI,JPMXP1225JI,JPMXP1226JI,"</formula1>
    </dataValidation>
    <dataValidation type="list" allowBlank="1" showInputMessage="1" showErrorMessage="1" sqref="C14" xr:uid="{9B09DF25-EED4-48E6-9C5A-98AB526005C0}">
      <formula1>"選択してください.,研究チーム管理者,研究チーム管理者代理,研究チームメンバ,データ登録代行者,データ閲覧者,"</formula1>
    </dataValidation>
    <dataValidation type="list" allowBlank="1" showInputMessage="1" showErrorMessage="1" sqref="D43:D44 C44 D49:D50 C50 D55:D56 C56" xr:uid="{457C288D-AAF2-4362-9E8B-92F59B1DA773}">
      <formula1>"選択してください.,希望する.,希望しない.,"</formula1>
    </dataValidation>
    <dataValidation type="list" allowBlank="1" showInputMessage="1" showErrorMessage="1" sqref="D52:D53 D46:D47 D58:D59" xr:uid="{C09EBA88-DAAF-410E-AC6A-81B4715CF70F}">
      <formula1>"事務局入力,データ登録代行者,"</formula1>
    </dataValidation>
    <dataValidation type="list" allowBlank="1" showInputMessage="1" showErrorMessage="1" sqref="C8" xr:uid="{4B9743CB-2BD1-4869-8723-57B3336DF850}">
      <formula1>"FY2023,FY2024,FY2025,FY2026,FY2027,FY2028,FY2029,FY2030,"</formula1>
    </dataValidation>
    <dataValidation type="list" allowBlank="1" showInputMessage="1" showErrorMessage="1" sqref="C43 C49 C55" xr:uid="{96346229-252F-44C2-916F-23D89C5B2888}">
      <formula1>"選択してください.,追加する.,追加しない.,"</formula1>
    </dataValidation>
    <dataValidation type="list" allowBlank="1" showInputMessage="1" showErrorMessage="1" sqref="C52 C19 C24 C29 C34 C39 C46 C58" xr:uid="{6B60DB80-30FE-4613-AE7D-82FB2DD9E96F}">
      <formula1>"選択してください.,研究チーム管理者代理,研究チームメンバ,データ登録代行者,データ閲覧者,"</formula1>
    </dataValidation>
    <dataValidation type="list" allowBlank="1" showInputMessage="1" showErrorMessage="1" sqref="C7" xr:uid="{68DFC4B0-B2A7-401B-8037-DD2C311404CD}">
      <formula1>"FY2022,FY2023,FY2024,FY2025,FY2026,FY2027,FY2028,FY2029,FY2030,"</formula1>
    </dataValidation>
    <dataValidation type="list" allowBlank="1" showInputMessage="1" showErrorMessage="1" sqref="D7" xr:uid="{34CA9FFA-0BFF-4C2A-AEE1-A34ADB4C5C2F}">
      <formula1>"22JI,23JI,24JI,25JI,26JI,27JI,28JI,29JI,30JI,"</formula1>
    </dataValidation>
    <dataValidation type="list" allowBlank="1" showInputMessage="1" showErrorMessage="1" sqref="C15 C20 C25 C30 C35 C40 C47 C53 C59" xr:uid="{DE6378D3-B664-4C46-9E8F-FEA0EE89470E}">
      <formula1>"選択してください,True,False,"</formula1>
    </dataValidation>
  </dataValidations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61C920E-4E76-463F-9803-8FA3A32033CB}">
          <x14:formula1>
            <xm:f>'㊙'!$A$2:$A$20</xm:f>
          </x14:formula1>
          <xm:sqref>C51 C45 C57</xm:sqref>
        </x14:dataValidation>
        <x14:dataValidation type="list" allowBlank="1" showInputMessage="1" showErrorMessage="1" xr:uid="{D52CE02D-366D-43DE-833A-901BF552AA07}">
          <x14:formula1>
            <xm:f>装置検索!$A$4:$A$24</xm:f>
          </x14:formula1>
          <xm:sqref>C70 C88 C106</xm:sqref>
        </x14:dataValidation>
        <x14:dataValidation type="list" allowBlank="1" showInputMessage="1" showErrorMessage="1" xr:uid="{1478D0EB-9F62-4A46-B091-9E68C556EED5}">
          <x14:formula1>
            <xm:f>'㊙'!$D$3:$D$12</xm:f>
          </x14:formula1>
          <xm:sqref>C80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7A60-A028-4770-BDCA-CCD007A312A8}">
  <dimension ref="A1:I5"/>
  <sheetViews>
    <sheetView topLeftCell="B1" workbookViewId="0">
      <selection activeCell="D20" sqref="D20:D21"/>
    </sheetView>
  </sheetViews>
  <sheetFormatPr defaultRowHeight="16.5"/>
  <cols>
    <col min="1" max="9" width="20.625" style="1" customWidth="1"/>
    <col min="10" max="16384" width="9" style="1"/>
  </cols>
  <sheetData>
    <row r="1" spans="1:9">
      <c r="B1" s="10" t="s">
        <v>191</v>
      </c>
    </row>
    <row r="3" spans="1:9">
      <c r="A3" s="1" t="s">
        <v>185</v>
      </c>
      <c r="B3" s="46" t="s">
        <v>3</v>
      </c>
      <c r="C3" s="46" t="s">
        <v>4</v>
      </c>
      <c r="D3" s="46" t="s">
        <v>8</v>
      </c>
      <c r="E3" s="46" t="s">
        <v>186</v>
      </c>
      <c r="F3" s="46" t="s">
        <v>187</v>
      </c>
      <c r="G3" s="46" t="s">
        <v>188</v>
      </c>
      <c r="H3" s="46" t="s">
        <v>189</v>
      </c>
      <c r="I3" s="46" t="s">
        <v>190</v>
      </c>
    </row>
    <row r="4" spans="1:9">
      <c r="B4" s="47" t="str">
        <f>データセット開設申込書!C5&amp;データセット開設申込書!E5</f>
        <v>JPMXP1223JI0000</v>
      </c>
      <c r="C4" s="47">
        <f>データセット開設申込書!C6</f>
        <v>0</v>
      </c>
      <c r="D4" s="47">
        <f>データセット開設申込書!C12</f>
        <v>0</v>
      </c>
      <c r="E4" s="47"/>
      <c r="F4" s="47">
        <f>データセット開設申込書!C13</f>
        <v>0</v>
      </c>
      <c r="G4" s="47" t="str">
        <f>データセット開設申込書!C45</f>
        <v>選択してください．</v>
      </c>
      <c r="H4" s="47" t="str">
        <f>データセット開設申込書!C51</f>
        <v>選択してください．</v>
      </c>
      <c r="I4" s="47" t="str">
        <f>データセット開設申込書!C57</f>
        <v>選択してください．</v>
      </c>
    </row>
    <row r="5" spans="1:9">
      <c r="A5" s="10"/>
      <c r="B5" s="10"/>
      <c r="C5" s="10"/>
      <c r="D5" s="10"/>
      <c r="E5" s="10"/>
      <c r="F5" s="10"/>
      <c r="G5" s="10"/>
      <c r="H5" s="10"/>
      <c r="I5" s="10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FFF4-DFDF-439F-BFE6-1172E4D8493B}">
  <dimension ref="A1:J4"/>
  <sheetViews>
    <sheetView workbookViewId="0">
      <selection activeCell="C26" sqref="C26"/>
    </sheetView>
  </sheetViews>
  <sheetFormatPr defaultRowHeight="16.5"/>
  <cols>
    <col min="1" max="10" width="20.625" style="1" customWidth="1"/>
    <col min="11" max="16384" width="9" style="1"/>
  </cols>
  <sheetData>
    <row r="1" spans="1:10">
      <c r="A1" s="10" t="s">
        <v>193</v>
      </c>
    </row>
    <row r="2" spans="1:10">
      <c r="A2" s="10"/>
    </row>
    <row r="3" spans="1:10">
      <c r="A3" s="46" t="s">
        <v>197</v>
      </c>
      <c r="B3" s="46" t="s">
        <v>113</v>
      </c>
      <c r="C3" s="46" t="s">
        <v>114</v>
      </c>
      <c r="D3" s="46" t="s">
        <v>14</v>
      </c>
      <c r="E3" s="46" t="s">
        <v>112</v>
      </c>
      <c r="F3" s="46" t="s">
        <v>192</v>
      </c>
      <c r="G3" s="46" t="s">
        <v>115</v>
      </c>
      <c r="H3" s="46" t="s">
        <v>116</v>
      </c>
      <c r="I3" s="46" t="s">
        <v>117</v>
      </c>
      <c r="J3" s="46" t="s">
        <v>118</v>
      </c>
    </row>
    <row r="4" spans="1:10">
      <c r="A4" s="47" t="str">
        <f>データセット開設申込書!C5&amp;データセット開設申込書!E5</f>
        <v>JPMXP1223JI0000</v>
      </c>
      <c r="B4" s="47" t="str">
        <f>データセット開設申込書!C70</f>
        <v>選択してください．</v>
      </c>
      <c r="C4" s="47" t="e">
        <f>データセット開設申込書!C73</f>
        <v>#N/A</v>
      </c>
      <c r="D4" s="47">
        <f>データセット開設申込書!C79</f>
        <v>0</v>
      </c>
      <c r="E4" s="47"/>
      <c r="F4" s="47">
        <f>データセット開設申込書!C81</f>
        <v>0</v>
      </c>
      <c r="G4" s="47"/>
      <c r="H4" s="47"/>
      <c r="I4" s="47"/>
      <c r="J4" s="47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3825-9BBE-418F-94C1-7B7632EDF9DB}">
  <dimension ref="A1:I12"/>
  <sheetViews>
    <sheetView workbookViewId="0">
      <selection activeCell="D26" sqref="D26"/>
    </sheetView>
  </sheetViews>
  <sheetFormatPr defaultRowHeight="16.5"/>
  <cols>
    <col min="1" max="10" width="20.625" style="1" customWidth="1"/>
    <col min="11" max="16384" width="9" style="1"/>
  </cols>
  <sheetData>
    <row r="1" spans="1:9">
      <c r="A1" s="10" t="s">
        <v>196</v>
      </c>
    </row>
    <row r="2" spans="1:9">
      <c r="A2" s="10"/>
    </row>
    <row r="3" spans="1:9">
      <c r="A3" s="46" t="s">
        <v>3</v>
      </c>
      <c r="B3" s="46" t="s">
        <v>140</v>
      </c>
      <c r="C3" s="46" t="s">
        <v>1</v>
      </c>
      <c r="D3" s="46" t="s">
        <v>194</v>
      </c>
      <c r="E3" s="46" t="s">
        <v>195</v>
      </c>
      <c r="F3" s="46" t="s">
        <v>195</v>
      </c>
      <c r="G3" s="10"/>
      <c r="H3" s="10"/>
      <c r="I3" s="10"/>
    </row>
    <row r="4" spans="1:9">
      <c r="A4" s="47" t="str">
        <f>データセット開設申込書!C5&amp;データセット開設申込書!E5</f>
        <v>JPMXP1223JI0000</v>
      </c>
      <c r="B4" s="47" t="str">
        <f>データセット開設申込書!C14</f>
        <v>研究チーム管理者</v>
      </c>
      <c r="C4" s="47">
        <f>データセット開設申込書!C12</f>
        <v>0</v>
      </c>
      <c r="D4" s="47">
        <f>データセット開設申込書!C13</f>
        <v>0</v>
      </c>
      <c r="E4" s="47">
        <f>データセット開設申込書!C10</f>
        <v>0</v>
      </c>
      <c r="F4" s="47" t="s">
        <v>200</v>
      </c>
    </row>
    <row r="5" spans="1:9">
      <c r="A5" s="47" t="str">
        <f>データセット開設申込書!C5&amp;データセット開設申込書!E5</f>
        <v>JPMXP1223JI0000</v>
      </c>
      <c r="B5" s="47" t="str">
        <f>データセット開設申込書!C19</f>
        <v>選択してください.</v>
      </c>
      <c r="C5" s="47">
        <f>データセット開設申込書!C17</f>
        <v>0</v>
      </c>
      <c r="D5" s="47">
        <f>データセット開設申込書!C18</f>
        <v>0</v>
      </c>
      <c r="E5" s="47">
        <f>データセット開設申込書!C16</f>
        <v>0</v>
      </c>
      <c r="F5" s="47"/>
    </row>
    <row r="6" spans="1:9">
      <c r="A6" s="47" t="str">
        <f>データセット開設申込書!C5&amp;データセット開設申込書!E5</f>
        <v>JPMXP1223JI0000</v>
      </c>
      <c r="B6" s="47" t="str">
        <f>データセット開設申込書!C24</f>
        <v>選択してください.</v>
      </c>
      <c r="C6" s="47">
        <f>データセット開設申込書!C22</f>
        <v>0</v>
      </c>
      <c r="D6" s="47">
        <f>データセット開設申込書!C23</f>
        <v>0</v>
      </c>
      <c r="E6" s="47">
        <f>データセット開設申込書!C21</f>
        <v>0</v>
      </c>
      <c r="F6" s="47"/>
    </row>
    <row r="7" spans="1:9">
      <c r="A7" s="47" t="str">
        <f>データセット開設申込書!C5&amp;データセット開設申込書!E5</f>
        <v>JPMXP1223JI0000</v>
      </c>
      <c r="B7" s="47" t="str">
        <f>データセット開設申込書!C29</f>
        <v>選択してください.</v>
      </c>
      <c r="C7" s="47">
        <f>データセット開設申込書!C27</f>
        <v>0</v>
      </c>
      <c r="D7" s="47">
        <f>データセット開設申込書!C28</f>
        <v>0</v>
      </c>
      <c r="E7" s="47">
        <f>データセット開設申込書!C26</f>
        <v>0</v>
      </c>
      <c r="F7" s="47"/>
    </row>
    <row r="8" spans="1:9">
      <c r="A8" s="47" t="str">
        <f>データセット開設申込書!C5&amp;データセット開設申込書!E5</f>
        <v>JPMXP1223JI0000</v>
      </c>
      <c r="B8" s="47" t="str">
        <f>データセット開設申込書!C34</f>
        <v>選択してください.</v>
      </c>
      <c r="C8" s="47">
        <f>データセット開設申込書!C32</f>
        <v>0</v>
      </c>
      <c r="D8" s="47">
        <f>データセット開設申込書!C33</f>
        <v>0</v>
      </c>
      <c r="E8" s="47">
        <f>データセット開設申込書!C31</f>
        <v>0</v>
      </c>
      <c r="F8" s="47"/>
    </row>
    <row r="9" spans="1:9">
      <c r="A9" s="47" t="str">
        <f>データセット開設申込書!C5&amp;データセット開設申込書!E5</f>
        <v>JPMXP1223JI0000</v>
      </c>
      <c r="B9" s="47" t="str">
        <f>データセット開設申込書!C39</f>
        <v>選択してください.</v>
      </c>
      <c r="C9" s="47">
        <f>データセット開設申込書!C32</f>
        <v>0</v>
      </c>
      <c r="D9" s="47">
        <f>データセット開設申込書!C38</f>
        <v>0</v>
      </c>
      <c r="E9" s="47">
        <f>データセット開設申込書!C36</f>
        <v>0</v>
      </c>
      <c r="F9" s="47"/>
    </row>
    <row r="10" spans="1:9">
      <c r="A10" s="47" t="str">
        <f>データセット開設申込書!C5&amp;データセット開設申込書!E5</f>
        <v>JPMXP1223JI0000</v>
      </c>
      <c r="B10" s="47" t="str">
        <f>データセット開設申込書!C46</f>
        <v>選択してください.</v>
      </c>
      <c r="C10" s="47" t="str">
        <f>データセット開設申込書!C45</f>
        <v>選択してください．</v>
      </c>
      <c r="D10" s="47">
        <f>データセット開設申込書!C48</f>
        <v>0</v>
      </c>
      <c r="E10" s="47" t="s">
        <v>119</v>
      </c>
      <c r="F10" s="47" t="s">
        <v>188</v>
      </c>
    </row>
    <row r="11" spans="1:9">
      <c r="A11" s="47" t="str">
        <f>データセット開設申込書!C5&amp;データセット開設申込書!E5</f>
        <v>JPMXP1223JI0000</v>
      </c>
      <c r="B11" s="47" t="str">
        <f>データセット開設申込書!C52</f>
        <v>選択してください.</v>
      </c>
      <c r="C11" s="47" t="str">
        <f>データセット開設申込書!C51</f>
        <v>選択してください．</v>
      </c>
      <c r="D11" s="47">
        <f>データセット開設申込書!C54</f>
        <v>0</v>
      </c>
      <c r="E11" s="47" t="s">
        <v>119</v>
      </c>
      <c r="F11" s="47" t="s">
        <v>189</v>
      </c>
    </row>
    <row r="12" spans="1:9">
      <c r="A12" s="47" t="str">
        <f>データセット開設申込書!C5&amp;データセット開設申込書!E5</f>
        <v>JPMXP1223JI0000</v>
      </c>
      <c r="B12" s="47" t="str">
        <f>データセット開設申込書!C58</f>
        <v>選択してください.</v>
      </c>
      <c r="C12" s="47" t="str">
        <f>データセット開設申込書!C57</f>
        <v>選択してください．</v>
      </c>
      <c r="D12" s="47">
        <f>データセット開設申込書!C60</f>
        <v>0</v>
      </c>
      <c r="E12" s="47" t="s">
        <v>119</v>
      </c>
      <c r="F12" s="47" t="s">
        <v>190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F498C-ED25-4A13-A5AF-2C53FB33764C}">
  <dimension ref="A1:F33"/>
  <sheetViews>
    <sheetView workbookViewId="0">
      <selection activeCell="H27" sqref="H27"/>
    </sheetView>
  </sheetViews>
  <sheetFormatPr defaultRowHeight="15.75"/>
  <cols>
    <col min="1" max="2" width="15.625" style="11" customWidth="1"/>
    <col min="3" max="16384" width="9" style="12"/>
  </cols>
  <sheetData>
    <row r="1" spans="1:6">
      <c r="A1" s="11" t="s">
        <v>169</v>
      </c>
      <c r="B1" s="11" t="s">
        <v>170</v>
      </c>
    </row>
    <row r="2" spans="1:6">
      <c r="A2" s="11" t="s">
        <v>171</v>
      </c>
    </row>
    <row r="3" spans="1:6" ht="16.5">
      <c r="A3" s="13" t="s">
        <v>163</v>
      </c>
      <c r="B3" s="13" t="s">
        <v>164</v>
      </c>
      <c r="D3" s="12" t="s">
        <v>178</v>
      </c>
      <c r="E3" s="1"/>
      <c r="F3" s="14"/>
    </row>
    <row r="4" spans="1:6" ht="16.5">
      <c r="A4" s="13" t="s">
        <v>151</v>
      </c>
      <c r="B4" s="15" t="s">
        <v>152</v>
      </c>
      <c r="C4" s="1">
        <f>データセット開設申込書!N5</f>
        <v>0</v>
      </c>
      <c r="D4" s="1">
        <f>データセット開設申込書!C12</f>
        <v>0</v>
      </c>
      <c r="E4" s="1"/>
      <c r="F4" s="14"/>
    </row>
    <row r="5" spans="1:6" ht="16.5">
      <c r="A5" s="13" t="s">
        <v>161</v>
      </c>
      <c r="B5" s="13" t="s">
        <v>162</v>
      </c>
      <c r="C5" s="1">
        <f>データセット開設申込書!N6</f>
        <v>0</v>
      </c>
      <c r="D5" s="1">
        <f>データセット開設申込書!O6</f>
        <v>0</v>
      </c>
      <c r="E5" s="1"/>
      <c r="F5" s="14"/>
    </row>
    <row r="6" spans="1:6" ht="16.5">
      <c r="A6" s="16" t="s">
        <v>146</v>
      </c>
      <c r="B6" s="16" t="s">
        <v>149</v>
      </c>
      <c r="C6" s="1">
        <f>データセット開設申込書!N7</f>
        <v>0</v>
      </c>
      <c r="D6" s="1">
        <f>データセット開設申込書!O7</f>
        <v>0</v>
      </c>
      <c r="E6" s="1"/>
      <c r="F6" s="14"/>
    </row>
    <row r="7" spans="1:6" ht="16.5">
      <c r="A7" s="16" t="s">
        <v>165</v>
      </c>
      <c r="B7" s="16" t="s">
        <v>166</v>
      </c>
      <c r="C7" s="1">
        <f>データセット開設申込書!N9</f>
        <v>0</v>
      </c>
      <c r="D7" s="1">
        <f>データセット開設申込書!O9</f>
        <v>0</v>
      </c>
      <c r="E7" s="1"/>
      <c r="F7" s="14"/>
    </row>
    <row r="8" spans="1:6" ht="16.5">
      <c r="A8" s="16" t="s">
        <v>147</v>
      </c>
      <c r="B8" s="16" t="s">
        <v>150</v>
      </c>
      <c r="C8" s="1">
        <f>データセット開設申込書!N10</f>
        <v>0</v>
      </c>
      <c r="D8" s="1">
        <f>データセット開設申込書!O10</f>
        <v>0</v>
      </c>
      <c r="E8" s="1"/>
      <c r="F8" s="14"/>
    </row>
    <row r="9" spans="1:6" ht="16.5">
      <c r="A9" s="13" t="s">
        <v>153</v>
      </c>
      <c r="B9" s="13" t="s">
        <v>154</v>
      </c>
      <c r="C9" s="1">
        <f>データセット開設申込書!N11</f>
        <v>0</v>
      </c>
      <c r="D9" s="1">
        <f>データセット開設申込書!O11</f>
        <v>0</v>
      </c>
      <c r="E9" s="1"/>
      <c r="F9" s="14"/>
    </row>
    <row r="10" spans="1:6" ht="16.5">
      <c r="A10" s="16" t="s">
        <v>157</v>
      </c>
      <c r="B10" s="16" t="s">
        <v>158</v>
      </c>
      <c r="C10" s="1">
        <f>データセット開設申込書!N12</f>
        <v>0</v>
      </c>
      <c r="D10" s="1">
        <f>データセット開設申込書!O12</f>
        <v>0</v>
      </c>
      <c r="E10" s="1"/>
      <c r="F10" s="17"/>
    </row>
    <row r="11" spans="1:6" ht="16.5">
      <c r="A11" s="16" t="s">
        <v>145</v>
      </c>
      <c r="B11" s="16" t="s">
        <v>148</v>
      </c>
      <c r="C11" s="1">
        <f>データセット開設申込書!N13</f>
        <v>0</v>
      </c>
      <c r="D11" s="1">
        <f>データセット開設申込書!O13</f>
        <v>0</v>
      </c>
      <c r="E11" s="1"/>
      <c r="F11" s="14"/>
    </row>
    <row r="12" spans="1:6" ht="16.5">
      <c r="A12" s="16" t="s">
        <v>167</v>
      </c>
      <c r="B12" s="16" t="s">
        <v>168</v>
      </c>
      <c r="C12" s="1">
        <f>データセット開設申込書!N14</f>
        <v>0</v>
      </c>
      <c r="D12" s="1">
        <f>データセット開設申込書!O14</f>
        <v>0</v>
      </c>
      <c r="E12" s="13"/>
      <c r="F12" s="18"/>
    </row>
    <row r="13" spans="1:6">
      <c r="A13" s="13" t="s">
        <v>155</v>
      </c>
      <c r="B13" s="13" t="s">
        <v>156</v>
      </c>
      <c r="C13" s="14"/>
      <c r="D13" s="14"/>
      <c r="E13" s="13"/>
    </row>
    <row r="14" spans="1:6">
      <c r="A14" s="13" t="s">
        <v>159</v>
      </c>
      <c r="B14" s="13" t="s">
        <v>160</v>
      </c>
      <c r="C14" s="17"/>
      <c r="E14" s="13"/>
      <c r="F14" s="18"/>
    </row>
    <row r="15" spans="1:6">
      <c r="B15" s="16"/>
      <c r="C15" s="14"/>
      <c r="E15" s="13"/>
      <c r="F15" s="18"/>
    </row>
    <row r="16" spans="1:6">
      <c r="A16" s="16"/>
      <c r="B16" s="16"/>
      <c r="C16" s="13"/>
      <c r="D16" s="18"/>
      <c r="E16" s="15"/>
      <c r="F16" s="17"/>
    </row>
    <row r="17" spans="1:6">
      <c r="A17" s="13"/>
      <c r="B17" s="13"/>
      <c r="C17" s="17"/>
      <c r="D17" s="17"/>
      <c r="E17" s="19"/>
      <c r="F17" s="17"/>
    </row>
    <row r="18" spans="1:6">
      <c r="A18" s="16"/>
      <c r="B18" s="16"/>
      <c r="C18" s="17"/>
      <c r="D18" s="17"/>
      <c r="E18" s="14"/>
      <c r="F18" s="17"/>
    </row>
    <row r="19" spans="1:6">
      <c r="B19" s="13"/>
      <c r="C19" s="17"/>
      <c r="E19" s="17"/>
      <c r="F19" s="17"/>
    </row>
    <row r="20" spans="1:6">
      <c r="A20" s="13"/>
      <c r="B20" s="13"/>
      <c r="C20" s="17"/>
      <c r="D20" s="17"/>
      <c r="E20" s="17"/>
      <c r="F20" s="17"/>
    </row>
    <row r="21" spans="1:6">
      <c r="E21" s="17"/>
      <c r="F21" s="17"/>
    </row>
    <row r="22" spans="1:6">
      <c r="E22" s="17"/>
      <c r="F22" s="17"/>
    </row>
    <row r="23" spans="1:6">
      <c r="A23" s="16"/>
      <c r="B23" s="16"/>
      <c r="C23" s="14"/>
      <c r="D23" s="14"/>
      <c r="E23" s="14"/>
      <c r="F23" s="14"/>
    </row>
    <row r="24" spans="1:6">
      <c r="A24" s="16"/>
      <c r="B24" s="16"/>
      <c r="C24" s="14"/>
      <c r="D24" s="14"/>
      <c r="E24" s="14"/>
      <c r="F24" s="14"/>
    </row>
    <row r="25" spans="1:6">
      <c r="A25" s="16"/>
      <c r="B25" s="16"/>
      <c r="C25" s="14"/>
      <c r="D25" s="14"/>
      <c r="E25" s="14"/>
      <c r="F25" s="14"/>
    </row>
    <row r="26" spans="1:6">
      <c r="A26" s="13"/>
      <c r="B26" s="13"/>
      <c r="C26" s="17"/>
      <c r="D26" s="17"/>
      <c r="E26" s="17"/>
      <c r="F26" s="17"/>
    </row>
    <row r="27" spans="1:6">
      <c r="B27" s="16"/>
      <c r="C27" s="14"/>
      <c r="E27" s="14"/>
      <c r="F27" s="14"/>
    </row>
    <row r="28" spans="1:6">
      <c r="A28" s="13"/>
      <c r="B28" s="13"/>
      <c r="C28" s="17"/>
      <c r="D28" s="17"/>
      <c r="E28" s="17"/>
      <c r="F28" s="17"/>
    </row>
    <row r="29" spans="1:6">
      <c r="B29" s="16"/>
      <c r="C29" s="14"/>
      <c r="E29" s="14"/>
      <c r="F29" s="14"/>
    </row>
    <row r="30" spans="1:6">
      <c r="A30" s="13"/>
      <c r="B30" s="13"/>
      <c r="C30" s="17"/>
      <c r="D30" s="17"/>
      <c r="E30" s="17"/>
      <c r="F30" s="17"/>
    </row>
    <row r="31" spans="1:6">
      <c r="A31" s="16"/>
      <c r="B31" s="16"/>
      <c r="C31" s="14"/>
      <c r="D31" s="17"/>
      <c r="E31" s="17"/>
      <c r="F31" s="17"/>
    </row>
    <row r="32" spans="1:6">
      <c r="A32" s="16"/>
      <c r="B32" s="16"/>
      <c r="C32" s="14"/>
      <c r="D32" s="14"/>
      <c r="E32" s="14"/>
      <c r="F32" s="14"/>
    </row>
    <row r="33" spans="1:6">
      <c r="A33" s="16"/>
      <c r="B33" s="16"/>
      <c r="C33" s="14"/>
      <c r="D33" s="14"/>
      <c r="E33" s="14"/>
      <c r="F33" s="14"/>
    </row>
  </sheetData>
  <sortState xmlns:xlrd2="http://schemas.microsoft.com/office/spreadsheetml/2017/richdata2" ref="A3:B14">
    <sortCondition ref="A3:A14"/>
  </sortState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9A0B-7FB7-40E3-AAD3-C805D83385F2}">
  <dimension ref="A1:M23"/>
  <sheetViews>
    <sheetView topLeftCell="A11" zoomScale="70" zoomScaleNormal="70" workbookViewId="0">
      <selection activeCell="A29" sqref="A29"/>
    </sheetView>
  </sheetViews>
  <sheetFormatPr defaultColWidth="8.875" defaultRowHeight="18.75"/>
  <cols>
    <col min="1" max="1" width="67.125" style="3" bestFit="1" customWidth="1"/>
    <col min="2" max="16" width="23.375" style="3" customWidth="1"/>
    <col min="17" max="16384" width="8.875" style="3"/>
  </cols>
  <sheetData>
    <row r="1" spans="1:13" ht="25.5">
      <c r="A1" s="2" t="s">
        <v>17</v>
      </c>
    </row>
    <row r="2" spans="1:13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</row>
    <row r="3" spans="1:13" s="4" customFormat="1" ht="30" customHeight="1">
      <c r="A3" s="5" t="s">
        <v>84</v>
      </c>
      <c r="B3" s="5" t="s">
        <v>86</v>
      </c>
      <c r="C3" s="6" t="s">
        <v>85</v>
      </c>
      <c r="D3" s="7" t="s">
        <v>80</v>
      </c>
      <c r="E3" s="7" t="s">
        <v>81</v>
      </c>
      <c r="F3" s="5" t="s">
        <v>82</v>
      </c>
      <c r="G3" s="5" t="s">
        <v>83</v>
      </c>
      <c r="H3" s="4" t="s">
        <v>12</v>
      </c>
      <c r="I3" s="4" t="s">
        <v>13</v>
      </c>
      <c r="J3" s="4" t="s">
        <v>101</v>
      </c>
      <c r="K3" s="4" t="s">
        <v>102</v>
      </c>
      <c r="L3" s="4" t="s">
        <v>16</v>
      </c>
    </row>
    <row r="4" spans="1:13" s="4" customFormat="1" ht="30" customHeight="1">
      <c r="A4" s="20" t="s">
        <v>176</v>
      </c>
      <c r="B4" s="5"/>
      <c r="C4" s="6"/>
      <c r="D4" s="7"/>
      <c r="E4" s="7"/>
      <c r="F4" s="5"/>
      <c r="G4" s="5"/>
    </row>
    <row r="5" spans="1:13" ht="30" customHeight="1">
      <c r="A5" s="8" t="s">
        <v>18</v>
      </c>
      <c r="B5" s="8" t="s">
        <v>19</v>
      </c>
      <c r="C5" s="8" t="s">
        <v>111</v>
      </c>
      <c r="D5" s="8" t="s">
        <v>10</v>
      </c>
      <c r="E5" s="8" t="s">
        <v>79</v>
      </c>
      <c r="F5" s="8" t="s">
        <v>11</v>
      </c>
      <c r="G5" s="8" t="s">
        <v>93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9</v>
      </c>
      <c r="M5" s="3" t="s">
        <v>201</v>
      </c>
    </row>
    <row r="6" spans="1:13" ht="30" customHeight="1">
      <c r="A6" s="8" t="s">
        <v>21</v>
      </c>
      <c r="B6" s="8" t="s">
        <v>19</v>
      </c>
      <c r="C6" s="8" t="s">
        <v>22</v>
      </c>
      <c r="D6" s="8" t="s">
        <v>10</v>
      </c>
      <c r="E6" s="8" t="s">
        <v>79</v>
      </c>
      <c r="F6" s="8" t="s">
        <v>20</v>
      </c>
      <c r="G6" s="8" t="s">
        <v>93</v>
      </c>
      <c r="H6" s="3" t="s">
        <v>103</v>
      </c>
      <c r="I6" s="3" t="s">
        <v>104</v>
      </c>
      <c r="M6" s="3" t="s">
        <v>201</v>
      </c>
    </row>
    <row r="7" spans="1:13" ht="30" customHeight="1">
      <c r="A7" s="8" t="s">
        <v>24</v>
      </c>
      <c r="B7" s="8" t="s">
        <v>19</v>
      </c>
      <c r="C7" s="8" t="s">
        <v>25</v>
      </c>
      <c r="D7" s="8" t="s">
        <v>10</v>
      </c>
      <c r="E7" s="8" t="s">
        <v>79</v>
      </c>
      <c r="F7" s="8" t="s">
        <v>23</v>
      </c>
      <c r="G7" s="8" t="s">
        <v>93</v>
      </c>
      <c r="H7" s="3" t="s">
        <v>103</v>
      </c>
      <c r="I7" s="3" t="s">
        <v>104</v>
      </c>
      <c r="M7" s="3" t="s">
        <v>201</v>
      </c>
    </row>
    <row r="8" spans="1:13" ht="30" customHeight="1">
      <c r="A8" s="8" t="s">
        <v>28</v>
      </c>
      <c r="B8" s="8" t="s">
        <v>26</v>
      </c>
      <c r="C8" s="8" t="s">
        <v>29</v>
      </c>
      <c r="D8" s="8" t="s">
        <v>10</v>
      </c>
      <c r="E8" s="8" t="s">
        <v>79</v>
      </c>
      <c r="F8" s="8" t="s">
        <v>27</v>
      </c>
      <c r="G8" s="8" t="s">
        <v>94</v>
      </c>
      <c r="M8" s="3" t="s">
        <v>202</v>
      </c>
    </row>
    <row r="9" spans="1:13" ht="30" customHeight="1">
      <c r="A9" s="8" t="s">
        <v>31</v>
      </c>
      <c r="B9" s="8" t="s">
        <v>32</v>
      </c>
      <c r="C9" s="8" t="s">
        <v>33</v>
      </c>
      <c r="D9" s="8" t="s">
        <v>10</v>
      </c>
      <c r="E9" s="8" t="s">
        <v>79</v>
      </c>
      <c r="F9" s="8" t="s">
        <v>30</v>
      </c>
      <c r="G9" s="8" t="s">
        <v>94</v>
      </c>
      <c r="M9" s="3" t="s">
        <v>202</v>
      </c>
    </row>
    <row r="10" spans="1:13" ht="30" customHeight="1">
      <c r="A10" s="8" t="s">
        <v>35</v>
      </c>
      <c r="B10" s="8" t="s">
        <v>36</v>
      </c>
      <c r="C10" s="8" t="s">
        <v>37</v>
      </c>
      <c r="D10" s="8" t="s">
        <v>10</v>
      </c>
      <c r="E10" s="8" t="s">
        <v>79</v>
      </c>
      <c r="F10" s="8" t="s">
        <v>34</v>
      </c>
      <c r="G10" s="8" t="s">
        <v>94</v>
      </c>
      <c r="M10" s="3" t="s">
        <v>202</v>
      </c>
    </row>
    <row r="11" spans="1:13" ht="30" customHeight="1">
      <c r="A11" s="8" t="s">
        <v>39</v>
      </c>
      <c r="B11" s="8" t="s">
        <v>32</v>
      </c>
      <c r="C11" s="8" t="s">
        <v>40</v>
      </c>
      <c r="D11" s="8" t="s">
        <v>10</v>
      </c>
      <c r="E11" s="8" t="s">
        <v>79</v>
      </c>
      <c r="F11" s="8" t="s">
        <v>38</v>
      </c>
      <c r="G11" s="8" t="s">
        <v>95</v>
      </c>
      <c r="H11" s="3" t="s">
        <v>103</v>
      </c>
      <c r="I11" s="3" t="s">
        <v>104</v>
      </c>
      <c r="J11" s="3" t="s">
        <v>108</v>
      </c>
      <c r="K11" s="3" t="s">
        <v>109</v>
      </c>
      <c r="L11" s="3" t="s">
        <v>9</v>
      </c>
      <c r="M11" s="3" t="s">
        <v>201</v>
      </c>
    </row>
    <row r="12" spans="1:13" ht="30" customHeight="1">
      <c r="A12" s="8" t="s">
        <v>42</v>
      </c>
      <c r="B12" s="8" t="s">
        <v>32</v>
      </c>
      <c r="C12" s="8" t="s">
        <v>43</v>
      </c>
      <c r="D12" s="8" t="s">
        <v>10</v>
      </c>
      <c r="E12" s="8" t="s">
        <v>79</v>
      </c>
      <c r="F12" s="8" t="s">
        <v>41</v>
      </c>
      <c r="G12" s="8" t="s">
        <v>95</v>
      </c>
      <c r="H12" s="3" t="s">
        <v>103</v>
      </c>
      <c r="I12" s="3" t="s">
        <v>104</v>
      </c>
      <c r="J12" s="3" t="s">
        <v>108</v>
      </c>
      <c r="K12" s="3" t="s">
        <v>109</v>
      </c>
      <c r="L12" s="3" t="s">
        <v>9</v>
      </c>
      <c r="M12" s="3" t="s">
        <v>201</v>
      </c>
    </row>
    <row r="13" spans="1:13" ht="30" customHeight="1">
      <c r="A13" s="8" t="s">
        <v>45</v>
      </c>
      <c r="B13" s="8" t="s">
        <v>46</v>
      </c>
      <c r="C13" s="8" t="s">
        <v>47</v>
      </c>
      <c r="D13" s="8" t="s">
        <v>10</v>
      </c>
      <c r="E13" s="8" t="s">
        <v>79</v>
      </c>
      <c r="F13" s="8" t="s">
        <v>44</v>
      </c>
      <c r="G13" s="8" t="s">
        <v>95</v>
      </c>
      <c r="H13" s="3" t="s">
        <v>103</v>
      </c>
      <c r="I13" s="3" t="s">
        <v>104</v>
      </c>
      <c r="J13" s="3" t="s">
        <v>107</v>
      </c>
      <c r="K13" s="3" t="s">
        <v>110</v>
      </c>
      <c r="L13" s="3" t="s">
        <v>9</v>
      </c>
      <c r="M13" s="3" t="s">
        <v>201</v>
      </c>
    </row>
    <row r="14" spans="1:13" ht="30" customHeight="1">
      <c r="A14" s="8" t="s">
        <v>49</v>
      </c>
      <c r="B14" s="8" t="s">
        <v>50</v>
      </c>
      <c r="C14" s="8" t="s">
        <v>51</v>
      </c>
      <c r="D14" s="8" t="s">
        <v>10</v>
      </c>
      <c r="E14" s="8" t="s">
        <v>79</v>
      </c>
      <c r="F14" s="8" t="s">
        <v>48</v>
      </c>
      <c r="G14" s="8" t="s">
        <v>95</v>
      </c>
      <c r="H14" s="3" t="s">
        <v>103</v>
      </c>
      <c r="I14" s="3" t="s">
        <v>104</v>
      </c>
      <c r="M14" s="3" t="s">
        <v>202</v>
      </c>
    </row>
    <row r="15" spans="1:13" ht="30" customHeight="1">
      <c r="A15" s="8" t="s">
        <v>53</v>
      </c>
      <c r="B15" s="8" t="s">
        <v>54</v>
      </c>
      <c r="C15" s="8" t="s">
        <v>55</v>
      </c>
      <c r="D15" s="8" t="s">
        <v>10</v>
      </c>
      <c r="E15" s="8" t="s">
        <v>79</v>
      </c>
      <c r="F15" s="8" t="s">
        <v>52</v>
      </c>
      <c r="G15" s="8" t="s">
        <v>95</v>
      </c>
      <c r="M15" s="3" t="s">
        <v>202</v>
      </c>
    </row>
    <row r="16" spans="1:13" ht="30" customHeight="1">
      <c r="A16" s="8" t="s">
        <v>57</v>
      </c>
      <c r="B16" s="8" t="s">
        <v>58</v>
      </c>
      <c r="C16" s="8" t="s">
        <v>59</v>
      </c>
      <c r="D16" s="8" t="s">
        <v>10</v>
      </c>
      <c r="E16" s="8" t="s">
        <v>79</v>
      </c>
      <c r="F16" s="8" t="s">
        <v>56</v>
      </c>
      <c r="G16" s="8" t="s">
        <v>96</v>
      </c>
      <c r="H16" s="3" t="s">
        <v>103</v>
      </c>
      <c r="I16" s="3" t="s">
        <v>104</v>
      </c>
      <c r="J16" s="3" t="s">
        <v>220</v>
      </c>
      <c r="L16" s="3" t="s">
        <v>9</v>
      </c>
      <c r="M16" s="3" t="s">
        <v>201</v>
      </c>
    </row>
    <row r="17" spans="1:13" ht="30" customHeight="1">
      <c r="A17" s="8" t="s">
        <v>61</v>
      </c>
      <c r="B17" s="8" t="s">
        <v>62</v>
      </c>
      <c r="C17" s="8" t="s">
        <v>63</v>
      </c>
      <c r="D17" s="8" t="s">
        <v>10</v>
      </c>
      <c r="E17" s="8" t="s">
        <v>79</v>
      </c>
      <c r="F17" s="8" t="s">
        <v>60</v>
      </c>
      <c r="G17" s="8" t="s">
        <v>97</v>
      </c>
      <c r="M17" s="3" t="s">
        <v>202</v>
      </c>
    </row>
    <row r="18" spans="1:13" ht="30" customHeight="1">
      <c r="A18" s="8" t="s">
        <v>65</v>
      </c>
      <c r="B18" s="8" t="s">
        <v>66</v>
      </c>
      <c r="C18" s="8" t="s">
        <v>67</v>
      </c>
      <c r="D18" s="8" t="s">
        <v>10</v>
      </c>
      <c r="E18" s="8" t="s">
        <v>79</v>
      </c>
      <c r="F18" s="8" t="s">
        <v>64</v>
      </c>
      <c r="G18" s="8" t="s">
        <v>97</v>
      </c>
      <c r="M18" s="3" t="s">
        <v>202</v>
      </c>
    </row>
    <row r="19" spans="1:13" ht="30" customHeight="1">
      <c r="A19" s="8" t="s">
        <v>69</v>
      </c>
      <c r="B19" s="8" t="s">
        <v>54</v>
      </c>
      <c r="C19" s="8" t="s">
        <v>70</v>
      </c>
      <c r="D19" s="8" t="s">
        <v>10</v>
      </c>
      <c r="E19" s="8" t="s">
        <v>79</v>
      </c>
      <c r="F19" s="8" t="s">
        <v>68</v>
      </c>
      <c r="G19" s="8" t="s">
        <v>97</v>
      </c>
      <c r="M19" s="3" t="s">
        <v>202</v>
      </c>
    </row>
    <row r="20" spans="1:13" ht="30" customHeight="1">
      <c r="A20" s="8" t="s">
        <v>72</v>
      </c>
      <c r="B20" s="8"/>
      <c r="C20" s="8"/>
      <c r="D20" s="8" t="s">
        <v>10</v>
      </c>
      <c r="E20" s="8" t="s">
        <v>79</v>
      </c>
      <c r="F20" s="8" t="s">
        <v>71</v>
      </c>
      <c r="G20" s="8" t="s">
        <v>98</v>
      </c>
      <c r="M20" s="3" t="s">
        <v>202</v>
      </c>
    </row>
    <row r="21" spans="1:13" ht="30" customHeight="1">
      <c r="A21" s="8" t="s">
        <v>74</v>
      </c>
      <c r="B21" s="8"/>
      <c r="C21" s="8"/>
      <c r="D21" s="8" t="s">
        <v>10</v>
      </c>
      <c r="E21" s="8" t="s">
        <v>79</v>
      </c>
      <c r="F21" s="8" t="s">
        <v>73</v>
      </c>
      <c r="G21" s="8" t="s">
        <v>99</v>
      </c>
      <c r="M21" s="3" t="s">
        <v>202</v>
      </c>
    </row>
    <row r="22" spans="1:13" ht="30" customHeight="1">
      <c r="A22" s="8" t="s">
        <v>76</v>
      </c>
      <c r="B22" s="9" t="s">
        <v>77</v>
      </c>
      <c r="C22" s="9" t="s">
        <v>78</v>
      </c>
      <c r="D22" s="8" t="s">
        <v>10</v>
      </c>
      <c r="E22" s="8" t="s">
        <v>79</v>
      </c>
      <c r="F22" s="8" t="s">
        <v>75</v>
      </c>
      <c r="G22" s="8" t="s">
        <v>100</v>
      </c>
      <c r="M22" s="3" t="s">
        <v>202</v>
      </c>
    </row>
    <row r="23" spans="1:13">
      <c r="A23" s="3" t="s">
        <v>221</v>
      </c>
    </row>
  </sheetData>
  <phoneticPr fontId="1"/>
  <printOptions horizontalCentered="1"/>
  <pageMargins left="0.23622047244094491" right="0.23622047244094491" top="0.55118110236220474" bottom="0.55118110236220474" header="0.31496062992125984" footer="0.31496062992125984"/>
  <pageSetup paperSize="8" scale="4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データセット開設申込書</vt:lpstr>
      <vt:lpstr>研究チーム</vt:lpstr>
      <vt:lpstr>開設リストデータセット</vt:lpstr>
      <vt:lpstr>メンバー</vt:lpstr>
      <vt:lpstr>㊙</vt:lpstr>
      <vt:lpstr>装置検索</vt:lpstr>
      <vt:lpstr>データセット開設申込書!Print_Area</vt:lpstr>
      <vt:lpstr>装置検索!Print_Titles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 Hashimoto</dc:creator>
  <cp:lastModifiedBy>Miho Hashimoto</cp:lastModifiedBy>
  <cp:lastPrinted>2024-01-12T05:21:49Z</cp:lastPrinted>
  <dcterms:created xsi:type="dcterms:W3CDTF">2023-03-06T01:26:14Z</dcterms:created>
  <dcterms:modified xsi:type="dcterms:W3CDTF">2024-03-29T04:44:34Z</dcterms:modified>
</cp:coreProperties>
</file>